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mc:AlternateContent xmlns:mc="http://schemas.openxmlformats.org/markup-compatibility/2006">
    <mc:Choice Requires="x15">
      <x15ac:absPath xmlns:x15ac="http://schemas.microsoft.com/office/spreadsheetml/2010/11/ac" url="G:\2022\滨海三条公路大修\二标施工导行\王胜坤9.5发来量\审核及编制清单控线\"/>
    </mc:Choice>
  </mc:AlternateContent>
  <xr:revisionPtr revIDLastSave="0" documentId="13_ncr:1_{E554258F-BD8E-417A-BB15-A8FE22AF6135}" xr6:coauthVersionLast="47" xr6:coauthVersionMax="47" xr10:uidLastSave="{00000000-0000-0000-0000-000000000000}"/>
  <bookViews>
    <workbookView xWindow="-120" yWindow="-120" windowWidth="29040" windowHeight="16440" tabRatio="963" xr2:uid="{00000000-000D-0000-FFFF-FFFF00000000}"/>
  </bookViews>
  <sheets>
    <sheet name="工程量清单说明" sheetId="27" r:id="rId1"/>
    <sheet name="汇总表" sheetId="21" r:id="rId2"/>
    <sheet name="海景大道100章 " sheetId="19" r:id="rId3"/>
    <sheet name="海景大道600章" sheetId="20" r:id="rId4"/>
    <sheet name="海景大道汇总" sheetId="1" r:id="rId5"/>
    <sheet name="轻纺大道100章 " sheetId="38" r:id="rId6"/>
    <sheet name="轻纺大道600章" sheetId="39" r:id="rId7"/>
    <sheet name="轻纺大道汇总" sheetId="40" r:id="rId8"/>
    <sheet name="港塘路100章 " sheetId="41" r:id="rId9"/>
    <sheet name="港塘路600章" sheetId="42" r:id="rId10"/>
    <sheet name="港塘路汇总 " sheetId="43" r:id="rId11"/>
  </sheets>
  <definedNames>
    <definedName name="_xlnm.Print_Area" localSheetId="8">'港塘路100章 '!$A$1:$G$19</definedName>
    <definedName name="_xlnm.Print_Area" localSheetId="9">港塘路600章!$A$1:$G$30</definedName>
    <definedName name="_xlnm.Print_Area" localSheetId="10">'港塘路汇总 '!$A$1:$D$17</definedName>
    <definedName name="_xlnm.Print_Area" localSheetId="0">工程量清单说明!$A$1:$A$3</definedName>
    <definedName name="_xlnm.Print_Area" localSheetId="2">'海景大道100章 '!$A$1:$G$19</definedName>
    <definedName name="_xlnm.Print_Area" localSheetId="3">海景大道600章!$A$1:$G$30</definedName>
    <definedName name="_xlnm.Print_Area" localSheetId="4">海景大道汇总!$A$1:$D$17</definedName>
    <definedName name="_xlnm.Print_Area" localSheetId="1">汇总表!$A$1:$D$7</definedName>
    <definedName name="_xlnm.Print_Area" localSheetId="5">'轻纺大道100章 '!$A$1:$G$19</definedName>
    <definedName name="_xlnm.Print_Area" localSheetId="6">轻纺大道600章!$A$1:$G$30</definedName>
    <definedName name="_xlnm.Print_Area" localSheetId="7">轻纺大道汇总!$A$1:$D$17</definedName>
    <definedName name="_xlnm.Print_Titles" localSheetId="8">'港塘路100章 '!$1:$4</definedName>
    <definedName name="_xlnm.Print_Titles" localSheetId="9">港塘路600章!$1:$4</definedName>
    <definedName name="_xlnm.Print_Titles" localSheetId="2">'海景大道100章 '!$1:$4</definedName>
    <definedName name="_xlnm.Print_Titles" localSheetId="3">海景大道600章!$1:$4</definedName>
    <definedName name="_xlnm.Print_Titles" localSheetId="5">'轻纺大道100章 '!$1:$4</definedName>
    <definedName name="_xlnm.Print_Titles" localSheetId="6">轻纺大道600章!$1:$4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8" i="42" l="1"/>
  <c r="F27" i="42"/>
  <c r="F26" i="42"/>
  <c r="F25" i="42"/>
  <c r="F24" i="42"/>
  <c r="F23" i="42"/>
  <c r="F22" i="42"/>
  <c r="F21" i="42"/>
  <c r="F20" i="42"/>
  <c r="F19" i="42"/>
  <c r="F18" i="42"/>
  <c r="F17" i="42"/>
  <c r="F16" i="42"/>
  <c r="F15" i="42"/>
  <c r="F13" i="42"/>
  <c r="F12" i="42"/>
  <c r="F10" i="42"/>
  <c r="F9" i="42"/>
  <c r="F8" i="42"/>
  <c r="F7" i="42"/>
  <c r="F5" i="42"/>
  <c r="F30" i="42" s="1"/>
  <c r="D9" i="43" s="1"/>
  <c r="D15" i="43" s="1"/>
  <c r="F18" i="41"/>
  <c r="F16" i="41"/>
  <c r="F15" i="41"/>
  <c r="F14" i="41"/>
  <c r="F13" i="41"/>
  <c r="F12" i="41"/>
  <c r="F9" i="41"/>
  <c r="F28" i="39"/>
  <c r="F27" i="39"/>
  <c r="F26" i="39"/>
  <c r="F25" i="39"/>
  <c r="F24" i="39"/>
  <c r="F23" i="39"/>
  <c r="F22" i="39"/>
  <c r="F21" i="39"/>
  <c r="F20" i="39"/>
  <c r="F19" i="39"/>
  <c r="F18" i="39"/>
  <c r="F17" i="39"/>
  <c r="F16" i="39"/>
  <c r="F15" i="39"/>
  <c r="F13" i="39"/>
  <c r="F12" i="39"/>
  <c r="F10" i="39"/>
  <c r="F9" i="39"/>
  <c r="F8" i="39"/>
  <c r="F7" i="39"/>
  <c r="F5" i="39"/>
  <c r="F30" i="39" s="1"/>
  <c r="D9" i="40" s="1"/>
  <c r="D15" i="40" s="1"/>
  <c r="F18" i="38"/>
  <c r="F16" i="38"/>
  <c r="F15" i="38"/>
  <c r="F14" i="38"/>
  <c r="F13" i="38"/>
  <c r="F12" i="38"/>
  <c r="F9" i="38"/>
  <c r="F28" i="20"/>
  <c r="F27" i="20"/>
  <c r="F24" i="20"/>
  <c r="F23" i="20"/>
  <c r="F22" i="20"/>
  <c r="F21" i="20"/>
  <c r="F20" i="20"/>
  <c r="F19" i="20"/>
  <c r="F18" i="20"/>
  <c r="F17" i="20"/>
  <c r="F16" i="20"/>
  <c r="F15" i="20"/>
  <c r="F13" i="20"/>
  <c r="F12" i="20"/>
  <c r="F10" i="20"/>
  <c r="F9" i="20"/>
  <c r="F8" i="20"/>
  <c r="F7" i="20"/>
  <c r="F5" i="20"/>
  <c r="F18" i="19"/>
  <c r="F16" i="19"/>
  <c r="F15" i="19"/>
  <c r="F14" i="19"/>
  <c r="F13" i="19"/>
  <c r="F12" i="19"/>
  <c r="F9" i="19"/>
  <c r="F30" i="20" l="1"/>
  <c r="D9" i="1" s="1"/>
  <c r="D15" i="1" s="1"/>
  <c r="E10" i="19"/>
  <c r="F10" i="19" s="1"/>
  <c r="D14" i="1" s="1"/>
  <c r="E7" i="19" s="1"/>
  <c r="F7" i="19" s="1"/>
  <c r="D16" i="1"/>
  <c r="D16" i="43"/>
  <c r="E10" i="41"/>
  <c r="F10" i="41" s="1"/>
  <c r="D14" i="43" s="1"/>
  <c r="E7" i="41" s="1"/>
  <c r="F7" i="41" s="1"/>
  <c r="E10" i="38"/>
  <c r="F10" i="38" s="1"/>
  <c r="D14" i="40" s="1"/>
  <c r="E7" i="38" s="1"/>
  <c r="F7" i="38" s="1"/>
  <c r="D16" i="40"/>
  <c r="F19" i="41" l="1"/>
  <c r="D4" i="43"/>
  <c r="D12" i="43" s="1"/>
  <c r="D17" i="43" s="1"/>
  <c r="C6" i="21" s="1"/>
  <c r="D13" i="43"/>
  <c r="F19" i="38"/>
  <c r="D4" i="40" s="1"/>
  <c r="D12" i="40" s="1"/>
  <c r="D17" i="40" s="1"/>
  <c r="C5" i="21" s="1"/>
  <c r="D13" i="40"/>
  <c r="D13" i="1"/>
  <c r="F19" i="19"/>
  <c r="D4" i="1" s="1"/>
  <c r="D12" i="1" s="1"/>
  <c r="D17" i="1" s="1"/>
  <c r="C4" i="21" s="1"/>
  <c r="C7" i="21" l="1"/>
</calcChain>
</file>

<file path=xl/sharedStrings.xml><?xml version="1.0" encoding="utf-8"?>
<sst xmlns="http://schemas.openxmlformats.org/spreadsheetml/2006/main" count="553" uniqueCount="154">
  <si>
    <r>
      <rPr>
        <b/>
        <sz val="12"/>
        <rFont val="宋体"/>
        <charset val="134"/>
      </rPr>
      <t>1.工程量清单说明</t>
    </r>
    <r>
      <rPr>
        <sz val="12"/>
        <rFont val="宋体"/>
        <charset val="134"/>
      </rPr>
      <t xml:space="preserve">
1.1本工程量清单是根据招标文件中包括的有合同约束力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
1.2本工程量清单应与招标文件中的投标人须知、通用合同条款、专用合同条款、工程量清单计量规则、技术规范及图纸等一起阅读和理解。
1.3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15.4款的规定，按监理人确定的单价或总额价计算支付额。
1.4工程量清单各章是按第八章“工程量清单计量规则”、第七章“技术规范”的相应章次编号的，因此，工程量清单中各章的工程子目的范围与计量等应与“工程量清单计量规则”“技术规范”相应章节的范围、计量与支付条款结合起来理解或解释。
1.5对作业和材料的一般说明或规定，未重复写入工程量清单内，在给工程量清单各子目标价前，应参阅第七章“技术规范"的有关内容。
1.6工程量清单中所列工程量的变动，丝毫不会降低或影响合同条款的效力，也不免除承包人按规定的标准进行施工和修复缺陷的责任。
</t>
    </r>
  </si>
  <si>
    <r>
      <rPr>
        <b/>
        <sz val="12"/>
        <rFont val="宋体"/>
        <charset val="134"/>
      </rPr>
      <t>2.投标报价说明</t>
    </r>
    <r>
      <rPr>
        <sz val="12"/>
        <rFont val="宋体"/>
        <charset val="134"/>
      </rPr>
      <t xml:space="preserve">
2.1工程量清单中的每一子目须填入单价或价格，且只允许有一个报价。
2.2除非合同另有规定，工程量清单中有标价的单价和总额价均已包括了为实施和完成合同工程所需的劳务、材料、机械、质检(自检)、安装、缺陷修复、管理、保险、税费、利润等费用，以及合同明示或暗示的所有责任、义务和一般风险。
2.3工程量清单中投标人没有填入单价或价格的子目，其费用视为已分摊在工程量清单中其他相关子目的单价或价格之中。承包人必须按监理人指令完成工程量清单中未填入单价或价格的子目，但不能得到结算与支付。
2.4符合合同条款规定的全部费用应认为已被计入有标价的工程量清单所列各子目之中，未列子目不予计量的工作，其费用应视为已分摊在本合同工程的有关子目的单价或总额价之中。
2.5承包人用于本合同工程的各类装备的提供、运输、维护、拆卸、拼装等支付的费用，已包括在工程量清单的单价与总额价之中。
2.6工程量清单中各项金额均以人民币(元)结算。
2.7 暂列金额（不含计日工总额）的数量及拟用子目的说明：0%  ；
2.8 暂估价的数量及拟用子目的说明：  无  ；
</t>
    </r>
    <r>
      <rPr>
        <b/>
        <sz val="12"/>
        <rFont val="宋体"/>
        <charset val="134"/>
      </rPr>
      <t>3.计日工说明</t>
    </r>
    <r>
      <rPr>
        <sz val="12"/>
        <rFont val="宋体"/>
        <charset val="134"/>
      </rPr>
      <t xml:space="preserve">
无
</t>
    </r>
    <r>
      <rPr>
        <b/>
        <sz val="12"/>
        <rFont val="宋体"/>
        <charset val="134"/>
      </rPr>
      <t>4.其他说明</t>
    </r>
    <r>
      <rPr>
        <sz val="12"/>
        <rFont val="宋体"/>
        <charset val="134"/>
      </rPr>
      <t xml:space="preserve">
</t>
    </r>
  </si>
  <si>
    <t xml:space="preserve">4.1第三方责任险保险费为工程量清单第100章(不含第三者责任险的保险费)至900章的合计金额，保险费率为0.5‰。工程量清单100章内列有上述保险费的支付细目，投标人根据上述保险费率计算出保险费，填入工程量清单。此费率只作为报价的共同基础,不作为支付的依据,中标后由中标人按发包人规定（保险范本参考发包人提供范本）自行办理建设第三者责任险，保险单留存发包人一份，如保险单保费低于投标报价中保险费则按照保险单保费计量；如果保险单保费高于投标报价中保险费，则按工程量清单报价保费计量，不足部分视为承包人已包含在工程量清单综合单价中，发包人不予另行支付，且保单形式应满足发包人要求。
4.2施工环保费及扬尘污染治理费不单独列项填报，投标人应将此项费用考虑填报在清单综合单价中，发包人不再另行支付。投标人应按照国家、行业、地方相关扬尘治理要求执行，并执行《中华人民共和国大气污染防治法》、《天津市大气污染防治条例》、天津市交通运输委《天津市公路工程施工扬尘控制标准化指南》、防尘治理措施（6个百分百）。
4.3清单100章“102-3安全生产费” 按投标价（不含保险费）的1.5%（若招标人公布了投标控制价上限时，按投标控制价上限的1.5%计）以固定金额形式计入工程量清单支付子目102-3中。
4.4文明施工的费用包含在报价的综合单价中。
4.5投标人应对施工用电、水情况进行细致的调查，并全部承担相应的责任和费用，费用包含在报价的综合单价中，发包人不再另行支付。
4.6施工中发生的其它必要费用投标人应合理考虑，在相关清单项目中综合报价。
4.7投标人应对工程量清单100章中的项目合理报价，如若投标人不报价，视为该项目的费用含在工程的清单报价中，发包人不再另行支付。
4.8疫情防控相关费用不单独列项填报，投标人应将此项费用考虑填报在清单综合单价中，发包人不再另行支付。
4.9交通导行设施报价应综合考虑安装、周转、拆除、回收、转场运输、仓储、维保等费用。
</t>
  </si>
  <si>
    <t xml:space="preserve">
</t>
  </si>
  <si>
    <t>工程量清单招标控制价汇总表</t>
  </si>
  <si>
    <t>工程名称：滨海新区8条国省级公路维修工程（一期-海景大道、轻纺大道、港塘路）交通导行安全设施施工 单位：元</t>
  </si>
  <si>
    <t>序号</t>
  </si>
  <si>
    <t>名称</t>
  </si>
  <si>
    <t>金额</t>
  </si>
  <si>
    <t>备注</t>
  </si>
  <si>
    <t>海景大道</t>
  </si>
  <si>
    <t>轻纺大道</t>
  </si>
  <si>
    <t>港塘路</t>
  </si>
  <si>
    <t>合计</t>
  </si>
  <si>
    <r>
      <rPr>
        <b/>
        <sz val="16"/>
        <rFont val="宋体"/>
        <charset val="134"/>
      </rPr>
      <t>工</t>
    </r>
    <r>
      <rPr>
        <b/>
        <sz val="16"/>
        <rFont val="Times New Roman"/>
        <family val="1"/>
      </rPr>
      <t xml:space="preserve"> </t>
    </r>
    <r>
      <rPr>
        <b/>
        <sz val="16"/>
        <rFont val="宋体"/>
        <charset val="134"/>
      </rPr>
      <t>程</t>
    </r>
    <r>
      <rPr>
        <b/>
        <sz val="16"/>
        <rFont val="Times New Roman"/>
        <family val="1"/>
      </rPr>
      <t xml:space="preserve"> </t>
    </r>
    <r>
      <rPr>
        <b/>
        <sz val="16"/>
        <rFont val="宋体"/>
        <charset val="134"/>
      </rPr>
      <t>量</t>
    </r>
    <r>
      <rPr>
        <b/>
        <sz val="16"/>
        <rFont val="Times New Roman"/>
        <family val="1"/>
      </rPr>
      <t xml:space="preserve"> </t>
    </r>
    <r>
      <rPr>
        <b/>
        <sz val="16"/>
        <rFont val="宋体"/>
        <charset val="134"/>
      </rPr>
      <t>清</t>
    </r>
    <r>
      <rPr>
        <b/>
        <sz val="16"/>
        <rFont val="Times New Roman"/>
        <family val="1"/>
      </rPr>
      <t xml:space="preserve"> </t>
    </r>
    <r>
      <rPr>
        <b/>
        <sz val="16"/>
        <rFont val="宋体"/>
        <charset val="134"/>
      </rPr>
      <t>单</t>
    </r>
  </si>
  <si>
    <t>工程名称：滨海新区8条国省级公路维修工程（一期-海景大道、轻纺大道、港塘路）交通导行安全设施施工 -海景大道</t>
  </si>
  <si>
    <r>
      <rPr>
        <b/>
        <sz val="11"/>
        <rFont val="宋体"/>
        <charset val="134"/>
      </rPr>
      <t>清单</t>
    </r>
    <r>
      <rPr>
        <b/>
        <sz val="11"/>
        <rFont val="Times New Roman"/>
        <family val="1"/>
      </rPr>
      <t xml:space="preserve">   </t>
    </r>
    <r>
      <rPr>
        <b/>
        <sz val="11"/>
        <rFont val="宋体"/>
        <charset val="134"/>
      </rPr>
      <t>第</t>
    </r>
    <r>
      <rPr>
        <b/>
        <sz val="11"/>
        <rFont val="Times New Roman"/>
        <family val="1"/>
      </rPr>
      <t xml:space="preserve"> 100 </t>
    </r>
    <r>
      <rPr>
        <b/>
        <sz val="11"/>
        <rFont val="宋体"/>
        <charset val="134"/>
      </rPr>
      <t>章</t>
    </r>
    <r>
      <rPr>
        <b/>
        <sz val="11"/>
        <rFont val="Times New Roman"/>
        <family val="1"/>
      </rPr>
      <t xml:space="preserve">  </t>
    </r>
    <r>
      <rPr>
        <b/>
        <sz val="11"/>
        <rFont val="宋体"/>
        <charset val="134"/>
      </rPr>
      <t>总则</t>
    </r>
  </si>
  <si>
    <r>
      <rPr>
        <b/>
        <sz val="11"/>
        <rFont val="宋体"/>
        <charset val="134"/>
      </rPr>
      <t>子目号</t>
    </r>
  </si>
  <si>
    <r>
      <rPr>
        <b/>
        <sz val="11"/>
        <rFont val="宋体"/>
        <charset val="134"/>
      </rPr>
      <t>子</t>
    </r>
    <r>
      <rPr>
        <b/>
        <sz val="11"/>
        <rFont val="Times New Roman"/>
        <family val="1"/>
      </rPr>
      <t xml:space="preserve">   </t>
    </r>
    <r>
      <rPr>
        <b/>
        <sz val="11"/>
        <rFont val="宋体"/>
        <charset val="134"/>
      </rPr>
      <t>目</t>
    </r>
    <r>
      <rPr>
        <b/>
        <sz val="11"/>
        <rFont val="Times New Roman"/>
        <family val="1"/>
      </rPr>
      <t xml:space="preserve">   </t>
    </r>
    <r>
      <rPr>
        <b/>
        <sz val="11"/>
        <rFont val="宋体"/>
        <charset val="134"/>
      </rPr>
      <t>名</t>
    </r>
    <r>
      <rPr>
        <b/>
        <sz val="11"/>
        <rFont val="Times New Roman"/>
        <family val="1"/>
      </rPr>
      <t xml:space="preserve">   </t>
    </r>
    <r>
      <rPr>
        <b/>
        <sz val="11"/>
        <rFont val="宋体"/>
        <charset val="134"/>
      </rPr>
      <t>称</t>
    </r>
  </si>
  <si>
    <r>
      <rPr>
        <b/>
        <sz val="11"/>
        <rFont val="宋体"/>
        <charset val="134"/>
      </rPr>
      <t>单位</t>
    </r>
  </si>
  <si>
    <r>
      <rPr>
        <b/>
        <sz val="11"/>
        <rFont val="宋体"/>
        <charset val="134"/>
      </rPr>
      <t>数量</t>
    </r>
  </si>
  <si>
    <r>
      <rPr>
        <b/>
        <sz val="11"/>
        <rFont val="宋体"/>
        <charset val="134"/>
      </rPr>
      <t>单</t>
    </r>
    <r>
      <rPr>
        <b/>
        <sz val="11"/>
        <rFont val="Times New Roman"/>
        <family val="1"/>
      </rPr>
      <t xml:space="preserve"> </t>
    </r>
    <r>
      <rPr>
        <b/>
        <sz val="11"/>
        <rFont val="宋体"/>
        <charset val="134"/>
      </rPr>
      <t>价</t>
    </r>
    <r>
      <rPr>
        <b/>
        <sz val="11"/>
        <rFont val="Times New Roman"/>
        <family val="1"/>
      </rPr>
      <t xml:space="preserve">        </t>
    </r>
    <r>
      <rPr>
        <b/>
        <sz val="11"/>
        <rFont val="宋体"/>
        <charset val="134"/>
      </rPr>
      <t>（元）</t>
    </r>
  </si>
  <si>
    <r>
      <rPr>
        <b/>
        <sz val="11"/>
        <rFont val="宋体"/>
        <charset val="134"/>
      </rPr>
      <t>合价</t>
    </r>
    <r>
      <rPr>
        <b/>
        <sz val="11"/>
        <rFont val="Times New Roman"/>
        <family val="1"/>
      </rPr>
      <t xml:space="preserve">
</t>
    </r>
    <r>
      <rPr>
        <b/>
        <sz val="11"/>
        <rFont val="宋体"/>
        <charset val="134"/>
      </rPr>
      <t>（元）</t>
    </r>
  </si>
  <si>
    <t>通则</t>
  </si>
  <si>
    <t>101-1</t>
  </si>
  <si>
    <t>保险费</t>
  </si>
  <si>
    <t>-b</t>
  </si>
  <si>
    <t>按合同条款规定，提供第三者责任险</t>
  </si>
  <si>
    <t>总额</t>
  </si>
  <si>
    <t>根据合同条款办理第三者责任险。</t>
  </si>
  <si>
    <t>102</t>
  </si>
  <si>
    <t>工程管理</t>
  </si>
  <si>
    <t/>
  </si>
  <si>
    <t>102-1</t>
  </si>
  <si>
    <t>竣工文件</t>
  </si>
  <si>
    <t>按《公路工程竣（交）工验收办法》、《公路工程竣(交)工验收办法实施细则》及合同条款规定进行编制</t>
  </si>
  <si>
    <t>102-3</t>
  </si>
  <si>
    <t>安全生产费</t>
  </si>
  <si>
    <t>按招标文件技术规范 102.13 小节及合同条款规定落实安全生产</t>
  </si>
  <si>
    <t>103</t>
  </si>
  <si>
    <t>临时工程与设施</t>
  </si>
  <si>
    <t>103-1</t>
  </si>
  <si>
    <t>临时道路修建、养护与拆除（包括原道路的养护）</t>
  </si>
  <si>
    <t>按招标文件技术规范 103.03 小节及合同条款规定完成临时道路的修建、养护与拆除等</t>
  </si>
  <si>
    <t>103-2</t>
  </si>
  <si>
    <t>临时占地</t>
  </si>
  <si>
    <t>1.按招标文件技术规范 103.04
小节及合同条款规定办理及使
用临时占地，并进行复垦；
2.临时占地范围包括承包人驻
地的办公室、食堂、宿舍、道路和机械设备停放场、材料堆放场地、弃土（渣）场、预制场、拌和场、仓库、进场临时道路、临时便道、便桥等</t>
  </si>
  <si>
    <t>103-3</t>
  </si>
  <si>
    <t>临时供电设施架设、维护与拆除</t>
  </si>
  <si>
    <t>按招标文件技术规范 103.02 小节及合同条款规定完成临时供电设施架设、维护与拆除</t>
  </si>
  <si>
    <t>103-4</t>
  </si>
  <si>
    <t>电信设施的提供、维修与拆除</t>
  </si>
  <si>
    <t>按招标文件技术规范 103.02 小节及合同条款规定完成电信设施的提供、维修与拆除</t>
  </si>
  <si>
    <t>103-5</t>
  </si>
  <si>
    <t>临时供水与排污设施</t>
  </si>
  <si>
    <t>按招标文件技术规范 103.02 小节及合同条款规定完成临时供水与排污设施的修建、维修与拆除</t>
  </si>
  <si>
    <t>104</t>
  </si>
  <si>
    <t>承包人驻地建设</t>
  </si>
  <si>
    <t>104-1</t>
  </si>
  <si>
    <t>1.承包人驻地建设包括：施工与管理所需的办公室、住房、工地试验室、车间、工作场地、预制场地、仓库与储料场、拌和场、医疗卫生与消防设施等；
2.驻地的建设、管理与维护；
3.工程交工时，按照合同或协议要求将驻地移走、清除、恢复原貌</t>
  </si>
  <si>
    <t xml:space="preserve">                 清单  第100章合计    人民币</t>
  </si>
  <si>
    <r>
      <rPr>
        <b/>
        <sz val="11"/>
        <rFont val="宋体"/>
        <charset val="134"/>
      </rPr>
      <t>清单</t>
    </r>
    <r>
      <rPr>
        <b/>
        <sz val="11"/>
        <rFont val="Times New Roman"/>
        <family val="1"/>
      </rPr>
      <t xml:space="preserve">   </t>
    </r>
    <r>
      <rPr>
        <b/>
        <sz val="11"/>
        <rFont val="宋体"/>
        <charset val="134"/>
      </rPr>
      <t>第</t>
    </r>
    <r>
      <rPr>
        <b/>
        <sz val="11"/>
        <rFont val="Times New Roman"/>
        <family val="1"/>
      </rPr>
      <t xml:space="preserve"> 600 </t>
    </r>
    <r>
      <rPr>
        <b/>
        <sz val="11"/>
        <rFont val="宋体"/>
        <charset val="134"/>
      </rPr>
      <t>章　安全设施及预埋管线</t>
    </r>
  </si>
  <si>
    <t>610-1</t>
  </si>
  <si>
    <t>太阳能假人</t>
  </si>
  <si>
    <t>个</t>
  </si>
  <si>
    <r>
      <rPr>
        <sz val="11"/>
        <rFont val="宋体"/>
        <charset val="134"/>
      </rPr>
      <t>含太阳能电动机，双电池重量</t>
    </r>
    <r>
      <rPr>
        <sz val="11"/>
        <rFont val="Times New Roman"/>
        <family val="1"/>
      </rPr>
      <t>50</t>
    </r>
    <r>
      <rPr>
        <sz val="11"/>
        <rFont val="宋体"/>
        <charset val="134"/>
      </rPr>
      <t>公斤</t>
    </r>
  </si>
  <si>
    <t>609-1</t>
  </si>
  <si>
    <t>交通指示灯</t>
  </si>
  <si>
    <t>-a</t>
  </si>
  <si>
    <t>爆闪灯</t>
  </si>
  <si>
    <t>全铝外壳IP*5全锂电池含3米抱杆及配件</t>
  </si>
  <si>
    <t>太阳能回转灯</t>
  </si>
  <si>
    <t>红蓝警示灯LED</t>
  </si>
  <si>
    <t>-c</t>
  </si>
  <si>
    <t>太阳能LED抛光灯</t>
  </si>
  <si>
    <t>强磁吸吸附大型太阳能警示灯</t>
  </si>
  <si>
    <t>-d</t>
  </si>
  <si>
    <t>太阳能夜间闪光灯</t>
  </si>
  <si>
    <t>智能光控双面爆闪灯（卡销款）尺寸（17cmx20cm）</t>
  </si>
  <si>
    <t>603-1</t>
  </si>
  <si>
    <t>交通隔离设施</t>
  </si>
  <si>
    <t>水马</t>
  </si>
  <si>
    <t>m</t>
  </si>
  <si>
    <t>三孔注沙水马（含配重沙）尺寸（1300cmx700cm）具有夜光反光材质，提高驾驶安全性</t>
  </si>
  <si>
    <t>路拦</t>
  </si>
  <si>
    <t>1.8米*1米含3M超强反光膜配重沙袋</t>
  </si>
  <si>
    <t>604-1</t>
  </si>
  <si>
    <t>交通指示牌</t>
  </si>
  <si>
    <t>前方靠左指路引导牌</t>
  </si>
  <si>
    <t>2米*1米3M超强反光膜，含4米抱杆及配件</t>
  </si>
  <si>
    <t>前方靠右指路引导牌</t>
  </si>
  <si>
    <t>施工公告指示牌</t>
  </si>
  <si>
    <t>限速50牌</t>
  </si>
  <si>
    <t>100cm正圆，含3M反光膜，含3米抱杆及配重</t>
  </si>
  <si>
    <t>-e</t>
  </si>
  <si>
    <t>限速40牌</t>
  </si>
  <si>
    <t>-f</t>
  </si>
  <si>
    <t>限速60牌</t>
  </si>
  <si>
    <t>100cm正圆，含3M反光膜，含4米抱杆及配重</t>
  </si>
  <si>
    <t>-g</t>
  </si>
  <si>
    <t>施工长度600米牌</t>
  </si>
  <si>
    <t>100cm正方，含3M反光膜，含4米抱杆及配重</t>
  </si>
  <si>
    <t>-h</t>
  </si>
  <si>
    <t>前方施工减速慢行标志牌</t>
  </si>
  <si>
    <t>3M超强反光含4米抱杆及配件（200cm*100cm）</t>
  </si>
  <si>
    <t>604-13</t>
  </si>
  <si>
    <t>围挡反光膜</t>
  </si>
  <si>
    <t>延米</t>
  </si>
  <si>
    <t>3M高强度反光膜10CM宽</t>
  </si>
  <si>
    <t>604-14</t>
  </si>
  <si>
    <t>刀旗</t>
  </si>
  <si>
    <t>80cm*120cm含旗杆配件</t>
  </si>
  <si>
    <t>602</t>
  </si>
  <si>
    <t>护栏</t>
  </si>
  <si>
    <t>602-5</t>
  </si>
  <si>
    <t>活动护栏</t>
  </si>
  <si>
    <t>中心护栏</t>
  </si>
  <si>
    <t>国标京式护栏高1.2米</t>
  </si>
  <si>
    <t>604-15</t>
  </si>
  <si>
    <t>交通设施日常养护人员及车辆</t>
  </si>
  <si>
    <t>天</t>
  </si>
  <si>
    <t>5人1台车</t>
  </si>
  <si>
    <r>
      <rPr>
        <sz val="11"/>
        <rFont val="Times New Roman"/>
        <family val="1"/>
      </rPr>
      <t xml:space="preserve">   </t>
    </r>
    <r>
      <rPr>
        <sz val="11"/>
        <rFont val="宋体"/>
        <charset val="134"/>
      </rPr>
      <t>清单</t>
    </r>
    <r>
      <rPr>
        <sz val="11"/>
        <rFont val="Times New Roman"/>
        <family val="1"/>
      </rPr>
      <t xml:space="preserve">  </t>
    </r>
    <r>
      <rPr>
        <sz val="11"/>
        <rFont val="宋体"/>
        <charset val="134"/>
      </rPr>
      <t>第</t>
    </r>
    <r>
      <rPr>
        <sz val="11"/>
        <rFont val="Times New Roman"/>
        <family val="1"/>
      </rPr>
      <t>600</t>
    </r>
    <r>
      <rPr>
        <sz val="11"/>
        <rFont val="宋体"/>
        <charset val="134"/>
      </rPr>
      <t>章合计</t>
    </r>
    <r>
      <rPr>
        <sz val="11"/>
        <rFont val="Times New Roman"/>
        <family val="1"/>
      </rPr>
      <t xml:space="preserve">    </t>
    </r>
    <r>
      <rPr>
        <sz val="11"/>
        <rFont val="宋体"/>
        <charset val="134"/>
      </rPr>
      <t>人民币</t>
    </r>
  </si>
  <si>
    <t>`</t>
  </si>
  <si>
    <t>工程量清单汇总表</t>
  </si>
  <si>
    <t>章次</t>
  </si>
  <si>
    <r>
      <rPr>
        <b/>
        <sz val="11"/>
        <rFont val="宋体"/>
        <charset val="134"/>
      </rPr>
      <t>科</t>
    </r>
    <r>
      <rPr>
        <b/>
        <sz val="11"/>
        <rFont val="Times New Roman"/>
        <family val="1"/>
      </rPr>
      <t xml:space="preserve">   </t>
    </r>
    <r>
      <rPr>
        <b/>
        <sz val="11"/>
        <rFont val="宋体"/>
        <charset val="134"/>
      </rPr>
      <t>目</t>
    </r>
    <r>
      <rPr>
        <b/>
        <sz val="11"/>
        <rFont val="Times New Roman"/>
        <family val="1"/>
      </rPr>
      <t xml:space="preserve">   </t>
    </r>
    <r>
      <rPr>
        <b/>
        <sz val="11"/>
        <rFont val="宋体"/>
        <charset val="134"/>
      </rPr>
      <t>名</t>
    </r>
    <r>
      <rPr>
        <b/>
        <sz val="11"/>
        <rFont val="Times New Roman"/>
        <family val="1"/>
      </rPr>
      <t xml:space="preserve">   </t>
    </r>
    <r>
      <rPr>
        <b/>
        <sz val="11"/>
        <rFont val="宋体"/>
        <charset val="134"/>
      </rPr>
      <t>称</t>
    </r>
  </si>
  <si>
    <r>
      <rPr>
        <b/>
        <sz val="11"/>
        <rFont val="宋体"/>
        <charset val="134"/>
      </rPr>
      <t>金</t>
    </r>
    <r>
      <rPr>
        <b/>
        <sz val="11"/>
        <rFont val="Times New Roman"/>
        <family val="1"/>
      </rPr>
      <t xml:space="preserve">   </t>
    </r>
    <r>
      <rPr>
        <b/>
        <sz val="11"/>
        <rFont val="宋体"/>
        <charset val="134"/>
      </rPr>
      <t>额</t>
    </r>
    <r>
      <rPr>
        <b/>
        <sz val="11"/>
        <rFont val="Times New Roman"/>
        <family val="1"/>
      </rPr>
      <t xml:space="preserve"> (</t>
    </r>
    <r>
      <rPr>
        <b/>
        <sz val="11"/>
        <rFont val="宋体"/>
        <charset val="134"/>
      </rPr>
      <t>元</t>
    </r>
    <r>
      <rPr>
        <b/>
        <sz val="11"/>
        <rFont val="Times New Roman"/>
        <family val="1"/>
      </rPr>
      <t>)</t>
    </r>
  </si>
  <si>
    <r>
      <rPr>
        <sz val="11"/>
        <rFont val="宋体"/>
        <charset val="134"/>
      </rPr>
      <t>总则</t>
    </r>
  </si>
  <si>
    <r>
      <rPr>
        <sz val="11"/>
        <rFont val="宋体"/>
        <charset val="134"/>
      </rPr>
      <t>路基</t>
    </r>
  </si>
  <si>
    <t>路面</t>
  </si>
  <si>
    <r>
      <rPr>
        <sz val="11"/>
        <rFont val="宋体"/>
        <charset val="134"/>
      </rPr>
      <t>桥梁、涵洞</t>
    </r>
  </si>
  <si>
    <r>
      <rPr>
        <sz val="11"/>
        <rFont val="宋体"/>
        <charset val="134"/>
      </rPr>
      <t>隧道</t>
    </r>
  </si>
  <si>
    <r>
      <rPr>
        <sz val="11"/>
        <rFont val="宋体"/>
        <charset val="134"/>
      </rPr>
      <t>安全设施及预埋管线</t>
    </r>
  </si>
  <si>
    <r>
      <rPr>
        <sz val="11"/>
        <rFont val="宋体"/>
        <charset val="134"/>
      </rPr>
      <t>绿化及环境保护设施</t>
    </r>
  </si>
  <si>
    <t>监控系统</t>
  </si>
  <si>
    <r>
      <rPr>
        <sz val="11"/>
        <rFont val="宋体"/>
        <charset val="134"/>
      </rPr>
      <t>第</t>
    </r>
    <r>
      <rPr>
        <sz val="11"/>
        <rFont val="Times New Roman"/>
        <family val="1"/>
      </rPr>
      <t>100</t>
    </r>
    <r>
      <rPr>
        <sz val="11"/>
        <rFont val="宋体"/>
        <charset val="134"/>
      </rPr>
      <t>章至</t>
    </r>
    <r>
      <rPr>
        <sz val="11"/>
        <rFont val="Times New Roman"/>
        <family val="1"/>
      </rPr>
      <t>900</t>
    </r>
    <r>
      <rPr>
        <sz val="11"/>
        <rFont val="宋体"/>
        <charset val="134"/>
      </rPr>
      <t>章清单合计</t>
    </r>
  </si>
  <si>
    <t>已包含在清单合计中材料、工程设备、专业工程暂估价及保险费合计</t>
  </si>
  <si>
    <t xml:space="preserve"> 已包含在清单合计中的安全生产费</t>
  </si>
  <si>
    <t>清单合计减去材料、工程设备、专业工程暂估价、保险费、安全生产费合计(9-10-11=12)（评标价）</t>
  </si>
  <si>
    <t>按上项（12）金额的0%作为不可预见因素的暂列金额</t>
  </si>
  <si>
    <t>招标控制价（即9+13=14）</t>
  </si>
  <si>
    <t>工程名称：滨海新区8条国省级公路维修工程（一期-海景大道、轻纺大道、港塘路）交通导行安全设施施工 -轻纺大道</t>
  </si>
  <si>
    <r>
      <rPr>
        <sz val="11"/>
        <rFont val="宋体"/>
        <charset val="134"/>
      </rPr>
      <t>工程名称：滨海新区</t>
    </r>
    <r>
      <rPr>
        <sz val="11"/>
        <rFont val="Times New Roman"/>
        <family val="1"/>
      </rPr>
      <t>8</t>
    </r>
    <r>
      <rPr>
        <sz val="11"/>
        <rFont val="宋体"/>
        <charset val="134"/>
      </rPr>
      <t>条国省级公路维修工程（一期</t>
    </r>
    <r>
      <rPr>
        <sz val="11"/>
        <rFont val="Times New Roman"/>
        <family val="1"/>
      </rPr>
      <t>-</t>
    </r>
    <r>
      <rPr>
        <sz val="11"/>
        <rFont val="宋体"/>
        <charset val="134"/>
      </rPr>
      <t>海景大道、轻纺大道、港塘路）交通导行安全设施施工</t>
    </r>
    <r>
      <rPr>
        <sz val="11"/>
        <rFont val="Times New Roman"/>
        <family val="1"/>
      </rPr>
      <t xml:space="preserve"> </t>
    </r>
    <r>
      <rPr>
        <sz val="11"/>
        <rFont val="Times New Roman"/>
        <family val="1"/>
      </rPr>
      <t>-</t>
    </r>
    <r>
      <rPr>
        <sz val="11"/>
        <rFont val="宋体"/>
        <charset val="134"/>
      </rPr>
      <t>轻纺大道</t>
    </r>
  </si>
  <si>
    <t>-i</t>
  </si>
  <si>
    <t>施工结束牌</t>
  </si>
  <si>
    <t>直径50公分，含3M超强反光膜，含3米抱杆及配件</t>
  </si>
  <si>
    <t>604-11</t>
  </si>
  <si>
    <t>防撞桶</t>
  </si>
  <si>
    <t>滚塑防撞桶900*920含沙子</t>
  </si>
  <si>
    <t>604-12</t>
  </si>
  <si>
    <t>路锥</t>
  </si>
  <si>
    <t>90厘米高，含路锥沙袋</t>
  </si>
  <si>
    <t>工程名称：滨海新区8条国省级公路维修工程（一期-海景大道、轻纺大道、港塘路）交通导行安全设施施工 -港塘路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</si>
</sst>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0.00_);[Red]\(0.00\)"/>
    <numFmt numFmtId="177" formatCode="0_ "/>
    <numFmt numFmtId="178" formatCode="0.00_ "/>
    <numFmt numFmtId="181" formatCode="0;[Red]0"/>
    <numFmt numFmtId="182" formatCode="0_);[Red]\(0\)"/>
  </numFmts>
  <fonts count="40" x14ac:knownFonts="1">
    <font>
      <sz val="12"/>
      <name val="宋体"/>
      <charset val="134"/>
    </font>
    <font>
      <sz val="12"/>
      <name val="Times New Roman"/>
      <family val="1"/>
    </font>
    <font>
      <b/>
      <sz val="16"/>
      <name val="宋体"/>
      <charset val="134"/>
    </font>
    <font>
      <b/>
      <sz val="16"/>
      <name val="Times New Roman"/>
      <family val="1"/>
    </font>
    <font>
      <sz val="10"/>
      <name val="宋体"/>
      <charset val="134"/>
    </font>
    <font>
      <sz val="10"/>
      <name val="Times New Roman"/>
      <family val="1"/>
    </font>
    <font>
      <b/>
      <sz val="11"/>
      <name val="宋体"/>
      <charset val="134"/>
    </font>
    <font>
      <sz val="11"/>
      <name val="Times New Roman"/>
      <family val="1"/>
    </font>
    <font>
      <b/>
      <sz val="11"/>
      <name val="Times New Roman"/>
      <family val="1"/>
    </font>
    <font>
      <sz val="11"/>
      <name val="宋体"/>
      <charset val="134"/>
    </font>
    <font>
      <sz val="12"/>
      <color theme="1"/>
      <name val="宋体"/>
      <charset val="134"/>
    </font>
    <font>
      <sz val="11"/>
      <color theme="1"/>
      <name val="宋体"/>
      <charset val="134"/>
    </font>
    <font>
      <sz val="12"/>
      <color rgb="FFFF0000"/>
      <name val="宋体"/>
      <charset val="134"/>
    </font>
    <font>
      <sz val="11"/>
      <color indexed="8"/>
      <name val="Times New Roman"/>
      <family val="1"/>
    </font>
    <font>
      <sz val="12"/>
      <color rgb="FF000000"/>
      <name val="宋体"/>
      <charset val="134"/>
    </font>
    <font>
      <sz val="11"/>
      <color rgb="FF000000"/>
      <name val="宋体"/>
      <charset val="134"/>
    </font>
    <font>
      <sz val="11"/>
      <color rgb="FF000000"/>
      <name val="Times New Roman"/>
      <family val="1"/>
    </font>
    <font>
      <sz val="10"/>
      <name val="宋体"/>
      <charset val="134"/>
      <scheme val="minor"/>
    </font>
    <font>
      <b/>
      <sz val="12"/>
      <name val="宋体"/>
      <charset val="134"/>
    </font>
    <font>
      <b/>
      <sz val="11"/>
      <color indexed="52"/>
      <name val="宋体"/>
      <charset val="134"/>
    </font>
    <font>
      <sz val="11"/>
      <color theme="1"/>
      <name val="宋体"/>
      <charset val="134"/>
      <scheme val="minor"/>
    </font>
    <font>
      <sz val="11"/>
      <color indexed="8"/>
      <name val="宋体"/>
      <charset val="134"/>
    </font>
    <font>
      <b/>
      <sz val="11"/>
      <color indexed="56"/>
      <name val="宋体"/>
      <charset val="134"/>
    </font>
    <font>
      <b/>
      <sz val="11"/>
      <color indexed="63"/>
      <name val="宋体"/>
      <charset val="134"/>
    </font>
    <font>
      <sz val="11"/>
      <color indexed="9"/>
      <name val="宋体"/>
      <charset val="134"/>
    </font>
    <font>
      <sz val="10"/>
      <name val="Arial"/>
      <family val="2"/>
    </font>
    <font>
      <sz val="11"/>
      <color indexed="60"/>
      <name val="宋体"/>
      <charset val="134"/>
    </font>
    <font>
      <b/>
      <sz val="13"/>
      <color indexed="56"/>
      <name val="宋体"/>
      <charset val="134"/>
    </font>
    <font>
      <b/>
      <sz val="18"/>
      <color indexed="56"/>
      <name val="宋体"/>
      <charset val="134"/>
    </font>
    <font>
      <b/>
      <sz val="15"/>
      <color indexed="56"/>
      <name val="宋体"/>
      <charset val="134"/>
    </font>
    <font>
      <sz val="11"/>
      <color indexed="20"/>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
      <sz val="12"/>
      <name val="宋体"/>
      <charset val="134"/>
    </font>
    <font>
      <sz val="9"/>
      <name val="宋体"/>
      <family val="3"/>
      <charset val="134"/>
    </font>
  </fonts>
  <fills count="2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31"/>
        <bgColor indexed="64"/>
      </patternFill>
    </fill>
    <fill>
      <patternFill patternType="solid">
        <fgColor indexed="44"/>
        <bgColor indexed="64"/>
      </patternFill>
    </fill>
    <fill>
      <patternFill patternType="solid">
        <fgColor indexed="42"/>
        <bgColor indexed="64"/>
      </patternFill>
    </fill>
    <fill>
      <patternFill patternType="solid">
        <fgColor indexed="51"/>
        <bgColor indexed="64"/>
      </patternFill>
    </fill>
    <fill>
      <patternFill patternType="solid">
        <fgColor indexed="46"/>
        <bgColor indexed="64"/>
      </patternFill>
    </fill>
    <fill>
      <patternFill patternType="solid">
        <fgColor indexed="29"/>
        <bgColor indexed="64"/>
      </patternFill>
    </fill>
    <fill>
      <patternFill patternType="solid">
        <fgColor indexed="36"/>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26"/>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2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67">
    <xf numFmtId="0" fontId="0" fillId="0" borderId="0">
      <alignment vertical="center"/>
    </xf>
    <xf numFmtId="0" fontId="21" fillId="4" borderId="0" applyNumberFormat="0" applyBorder="0" applyAlignment="0" applyProtection="0">
      <alignment vertical="center"/>
    </xf>
    <xf numFmtId="0" fontId="19" fillId="3" borderId="13" applyNumberFormat="0" applyAlignment="0" applyProtection="0">
      <alignment vertical="center"/>
    </xf>
    <xf numFmtId="0" fontId="38" fillId="0" borderId="0">
      <alignment vertical="center"/>
    </xf>
    <xf numFmtId="0" fontId="21" fillId="0" borderId="0">
      <alignment vertical="center"/>
    </xf>
    <xf numFmtId="0" fontId="38" fillId="0" borderId="0">
      <alignment vertical="center"/>
    </xf>
    <xf numFmtId="0" fontId="21" fillId="8" borderId="0" applyNumberFormat="0" applyBorder="0" applyAlignment="0" applyProtection="0">
      <alignment vertical="center"/>
    </xf>
    <xf numFmtId="0" fontId="21" fillId="5" borderId="0" applyNumberFormat="0" applyBorder="0" applyAlignment="0" applyProtection="0">
      <alignment vertical="center"/>
    </xf>
    <xf numFmtId="0" fontId="21" fillId="9" borderId="0" applyNumberFormat="0" applyBorder="0" applyAlignment="0" applyProtection="0">
      <alignment vertical="center"/>
    </xf>
    <xf numFmtId="0" fontId="21" fillId="5" borderId="0" applyNumberFormat="0" applyBorder="0" applyAlignment="0" applyProtection="0">
      <alignment vertical="center"/>
    </xf>
    <xf numFmtId="0" fontId="23" fillId="3" borderId="15" applyNumberFormat="0" applyAlignment="0" applyProtection="0">
      <alignment vertical="center"/>
    </xf>
    <xf numFmtId="0" fontId="24" fillId="10" borderId="0" applyNumberFormat="0" applyBorder="0" applyAlignment="0" applyProtection="0">
      <alignment vertical="center"/>
    </xf>
    <xf numFmtId="0" fontId="26" fillId="12" borderId="0" applyNumberFormat="0" applyBorder="0" applyAlignment="0" applyProtection="0">
      <alignment vertical="center"/>
    </xf>
    <xf numFmtId="0" fontId="21" fillId="7"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8" borderId="0" applyNumberFormat="0" applyBorder="0" applyAlignment="0" applyProtection="0">
      <alignment vertical="center"/>
    </xf>
    <xf numFmtId="0" fontId="38" fillId="0" borderId="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4" fillId="16" borderId="0" applyNumberFormat="0" applyBorder="0" applyAlignment="0" applyProtection="0">
      <alignment vertical="center"/>
    </xf>
    <xf numFmtId="0" fontId="24" fillId="9" borderId="0" applyNumberFormat="0" applyBorder="0" applyAlignment="0" applyProtection="0">
      <alignment vertical="center"/>
    </xf>
    <xf numFmtId="0" fontId="38" fillId="0" borderId="0">
      <alignment vertical="center"/>
    </xf>
    <xf numFmtId="0" fontId="24" fillId="15"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9" fillId="0" borderId="17" applyNumberFormat="0" applyFill="0" applyAlignment="0" applyProtection="0">
      <alignment vertical="center"/>
    </xf>
    <xf numFmtId="0" fontId="27" fillId="0" borderId="16"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11" borderId="0" applyNumberFormat="0" applyBorder="0" applyAlignment="0" applyProtection="0">
      <alignment vertical="center"/>
    </xf>
    <xf numFmtId="0" fontId="38" fillId="0" borderId="0">
      <alignment vertical="center"/>
    </xf>
    <xf numFmtId="0" fontId="20" fillId="0" borderId="0">
      <alignment vertical="center"/>
    </xf>
    <xf numFmtId="0" fontId="21" fillId="0" borderId="0">
      <alignment vertical="center"/>
    </xf>
    <xf numFmtId="0" fontId="38" fillId="0" borderId="0">
      <alignment vertical="center"/>
    </xf>
    <xf numFmtId="0" fontId="20" fillId="0" borderId="0">
      <alignment vertical="center"/>
    </xf>
    <xf numFmtId="0" fontId="25" fillId="0" borderId="0"/>
    <xf numFmtId="0" fontId="38" fillId="0" borderId="0">
      <alignment vertical="center"/>
    </xf>
    <xf numFmtId="0" fontId="38" fillId="0" borderId="0"/>
    <xf numFmtId="0" fontId="38" fillId="0" borderId="0"/>
    <xf numFmtId="0" fontId="21" fillId="0" borderId="0">
      <alignment vertical="center"/>
    </xf>
    <xf numFmtId="0" fontId="21" fillId="0" borderId="0">
      <alignment vertical="center"/>
    </xf>
    <xf numFmtId="0" fontId="21" fillId="0" borderId="0">
      <alignment vertical="center"/>
    </xf>
    <xf numFmtId="0" fontId="21" fillId="19" borderId="18" applyNumberFormat="0" applyFont="0" applyAlignment="0" applyProtection="0">
      <alignment vertical="center"/>
    </xf>
    <xf numFmtId="0" fontId="21" fillId="0" borderId="0">
      <alignment vertical="center"/>
    </xf>
    <xf numFmtId="0" fontId="38" fillId="0" borderId="0">
      <alignment vertical="center"/>
    </xf>
    <xf numFmtId="0" fontId="38" fillId="0" borderId="0">
      <alignment vertical="center"/>
    </xf>
    <xf numFmtId="0" fontId="21" fillId="0" borderId="0">
      <alignment vertical="center"/>
    </xf>
    <xf numFmtId="0" fontId="38" fillId="0" borderId="0"/>
    <xf numFmtId="0" fontId="38" fillId="0" borderId="0"/>
    <xf numFmtId="0" fontId="38" fillId="0" borderId="0"/>
    <xf numFmtId="0" fontId="31" fillId="6" borderId="0" applyNumberFormat="0" applyBorder="0" applyAlignment="0" applyProtection="0">
      <alignment vertical="center"/>
    </xf>
    <xf numFmtId="0" fontId="32" fillId="0" borderId="19" applyNumberFormat="0" applyFill="0" applyAlignment="0" applyProtection="0">
      <alignment vertical="center"/>
    </xf>
    <xf numFmtId="0" fontId="33" fillId="20" borderId="20" applyNumberForma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1" applyNumberFormat="0" applyFill="0" applyAlignment="0" applyProtection="0">
      <alignment vertical="center"/>
    </xf>
    <xf numFmtId="43" fontId="38" fillId="0" borderId="0" applyFont="0" applyFill="0" applyBorder="0" applyAlignment="0" applyProtection="0"/>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10" borderId="0" applyNumberFormat="0" applyBorder="0" applyAlignment="0" applyProtection="0">
      <alignment vertical="center"/>
    </xf>
    <xf numFmtId="0" fontId="24" fillId="17" borderId="0" applyNumberFormat="0" applyBorder="0" applyAlignment="0" applyProtection="0">
      <alignment vertical="center"/>
    </xf>
    <xf numFmtId="0" fontId="24" fillId="24" borderId="0" applyNumberFormat="0" applyBorder="0" applyAlignment="0" applyProtection="0">
      <alignment vertical="center"/>
    </xf>
    <xf numFmtId="0" fontId="37" fillId="14" borderId="13" applyNumberFormat="0" applyAlignment="0" applyProtection="0">
      <alignment vertical="center"/>
    </xf>
  </cellStyleXfs>
  <cellXfs count="124">
    <xf numFmtId="0" fontId="0" fillId="0" borderId="0" xfId="0">
      <alignment vertical="center"/>
    </xf>
    <xf numFmtId="0" fontId="1" fillId="0" borderId="0" xfId="0" applyFont="1" applyProtection="1">
      <alignment vertical="center"/>
    </xf>
    <xf numFmtId="0" fontId="6" fillId="0" borderId="1" xfId="50" applyFont="1" applyBorder="1" applyAlignment="1" applyProtection="1">
      <alignment horizontal="center" vertical="center" wrapText="1"/>
    </xf>
    <xf numFmtId="0" fontId="6" fillId="0" borderId="2" xfId="50" applyFont="1" applyBorder="1" applyAlignment="1" applyProtection="1">
      <alignment horizontal="center" vertical="center" wrapText="1"/>
    </xf>
    <xf numFmtId="0" fontId="6" fillId="0" borderId="3" xfId="50" applyFont="1" applyBorder="1" applyAlignment="1" applyProtection="1">
      <alignment horizontal="center" vertical="center" wrapText="1"/>
    </xf>
    <xf numFmtId="0" fontId="7" fillId="0" borderId="4" xfId="50" applyFont="1" applyBorder="1" applyAlignment="1" applyProtection="1">
      <alignment horizontal="center" vertical="center" wrapText="1"/>
    </xf>
    <xf numFmtId="0" fontId="7" fillId="0" borderId="5" xfId="50" applyFont="1" applyBorder="1" applyAlignment="1" applyProtection="1">
      <alignment horizontal="center" vertical="center" wrapText="1"/>
    </xf>
    <xf numFmtId="1" fontId="8" fillId="0" borderId="6" xfId="50" applyNumberFormat="1" applyFont="1" applyBorder="1" applyAlignment="1" applyProtection="1">
      <alignment horizontal="center" vertical="center" wrapText="1"/>
    </xf>
    <xf numFmtId="0" fontId="9" fillId="0" borderId="5" xfId="50" applyFont="1" applyBorder="1" applyAlignment="1" applyProtection="1">
      <alignment horizontal="center" vertical="center" wrapText="1"/>
    </xf>
    <xf numFmtId="0" fontId="7" fillId="0" borderId="5"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7" fillId="0" borderId="5" xfId="0" applyFont="1" applyFill="1" applyBorder="1" applyAlignment="1" applyProtection="1">
      <alignment horizontal="center" vertical="center" wrapText="1"/>
    </xf>
    <xf numFmtId="0" fontId="7" fillId="0" borderId="7" xfId="50" applyFont="1" applyBorder="1" applyAlignment="1" applyProtection="1">
      <alignment horizontal="center" vertical="center" wrapText="1"/>
    </xf>
    <xf numFmtId="1" fontId="8" fillId="0" borderId="9" xfId="50" applyNumberFormat="1" applyFont="1" applyBorder="1" applyAlignment="1" applyProtection="1">
      <alignment horizontal="center" vertical="center" wrapText="1"/>
    </xf>
    <xf numFmtId="0" fontId="5" fillId="0" borderId="0" xfId="50" applyFont="1" applyBorder="1" applyAlignment="1" applyProtection="1">
      <alignment horizontal="center" vertical="center" wrapText="1"/>
    </xf>
    <xf numFmtId="1" fontId="5" fillId="0" borderId="0" xfId="50" applyNumberFormat="1" applyFont="1" applyBorder="1" applyAlignment="1" applyProtection="1">
      <alignment horizontal="center" vertical="center" wrapText="1"/>
    </xf>
    <xf numFmtId="0" fontId="1" fillId="0" borderId="0" xfId="0" applyFont="1" applyFill="1" applyAlignment="1" applyProtection="1">
      <alignment vertical="center"/>
    </xf>
    <xf numFmtId="0" fontId="5" fillId="0" borderId="0" xfId="0" applyFont="1" applyFill="1" applyAlignment="1" applyProtection="1">
      <alignment vertical="center"/>
    </xf>
    <xf numFmtId="0" fontId="1" fillId="0" borderId="0" xfId="0" applyFont="1" applyFill="1" applyProtection="1">
      <alignment vertical="center"/>
    </xf>
    <xf numFmtId="0" fontId="8" fillId="0" borderId="4" xfId="51" applyFont="1" applyFill="1" applyBorder="1" applyAlignment="1" applyProtection="1">
      <alignment horizontal="center" vertical="center" wrapText="1"/>
    </xf>
    <xf numFmtId="0" fontId="8" fillId="0" borderId="5" xfId="51" applyFont="1" applyFill="1" applyBorder="1" applyAlignment="1" applyProtection="1">
      <alignment horizontal="center" vertical="center" wrapText="1"/>
    </xf>
    <xf numFmtId="0" fontId="8" fillId="0" borderId="5" xfId="51" applyFont="1" applyFill="1" applyBorder="1" applyAlignment="1" applyProtection="1">
      <alignment horizontal="center" vertical="center"/>
    </xf>
    <xf numFmtId="177" fontId="8" fillId="0" borderId="5" xfId="52" applyNumberFormat="1" applyFont="1" applyFill="1" applyBorder="1" applyAlignment="1" applyProtection="1">
      <alignment horizontal="center" vertical="center" wrapText="1"/>
    </xf>
    <xf numFmtId="0" fontId="8" fillId="0" borderId="5" xfId="52" applyFont="1" applyFill="1" applyBorder="1" applyAlignment="1" applyProtection="1">
      <alignment horizontal="center" vertical="center" wrapText="1"/>
    </xf>
    <xf numFmtId="0" fontId="6" fillId="0" borderId="6" xfId="52" applyFont="1" applyFill="1" applyBorder="1" applyAlignment="1" applyProtection="1">
      <alignment horizontal="center" vertical="center"/>
    </xf>
    <xf numFmtId="0" fontId="7" fillId="0" borderId="4" xfId="51" applyFont="1" applyFill="1" applyBorder="1" applyAlignment="1" applyProtection="1">
      <alignment horizontal="center" vertical="center" wrapText="1"/>
    </xf>
    <xf numFmtId="0" fontId="10" fillId="0" borderId="5" xfId="0" applyFont="1" applyBorder="1" applyAlignment="1" applyProtection="1">
      <alignment horizontal="center" vertical="center"/>
    </xf>
    <xf numFmtId="0" fontId="9" fillId="0" borderId="5" xfId="51" applyFont="1" applyFill="1" applyBorder="1" applyAlignment="1" applyProtection="1">
      <alignment horizontal="center" vertical="center" wrapText="1"/>
    </xf>
    <xf numFmtId="0" fontId="7" fillId="0" borderId="5" xfId="51" applyFont="1" applyFill="1" applyBorder="1" applyAlignment="1" applyProtection="1">
      <alignment horizontal="center" vertical="center"/>
    </xf>
    <xf numFmtId="176" fontId="0" fillId="0" borderId="5" xfId="0" applyNumberFormat="1" applyBorder="1" applyAlignment="1" applyProtection="1">
      <alignment horizontal="center" vertical="center"/>
      <protection locked="0"/>
    </xf>
    <xf numFmtId="0" fontId="7" fillId="0" borderId="5" xfId="51"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176" fontId="7" fillId="0" borderId="5" xfId="51" applyNumberFormat="1" applyFont="1" applyFill="1" applyBorder="1" applyAlignment="1" applyProtection="1">
      <alignment horizontal="center" vertical="center" wrapText="1"/>
    </xf>
    <xf numFmtId="49" fontId="7" fillId="0" borderId="4" xfId="0" applyNumberFormat="1" applyFont="1" applyFill="1" applyBorder="1" applyAlignment="1" applyProtection="1">
      <alignment horizontal="center" vertical="center"/>
    </xf>
    <xf numFmtId="0" fontId="0" fillId="2" borderId="5" xfId="0" applyFont="1" applyFill="1" applyBorder="1" applyAlignment="1" applyProtection="1">
      <alignment horizontal="center" vertical="center"/>
    </xf>
    <xf numFmtId="177" fontId="7" fillId="0" borderId="5" xfId="3" applyNumberFormat="1" applyFont="1" applyFill="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38" fillId="0" borderId="5" xfId="39" applyBorder="1" applyAlignment="1" applyProtection="1">
      <alignment horizontal="center" vertical="center"/>
    </xf>
    <xf numFmtId="176" fontId="12" fillId="0" borderId="5" xfId="0" applyNumberFormat="1" applyFont="1" applyBorder="1" applyAlignment="1" applyProtection="1">
      <alignment horizontal="center" vertical="center"/>
      <protection locked="0"/>
    </xf>
    <xf numFmtId="0" fontId="7" fillId="0" borderId="4" xfId="0" applyFont="1" applyFill="1" applyBorder="1" applyAlignment="1" applyProtection="1">
      <alignment horizontal="center" vertical="center" wrapText="1"/>
    </xf>
    <xf numFmtId="178" fontId="7" fillId="0" borderId="5" xfId="0" applyNumberFormat="1" applyFont="1" applyBorder="1" applyAlignment="1" applyProtection="1">
      <alignment horizontal="center" vertical="center"/>
    </xf>
    <xf numFmtId="176" fontId="7" fillId="0" borderId="5" xfId="35" applyNumberFormat="1" applyFont="1" applyFill="1" applyBorder="1" applyAlignment="1" applyProtection="1">
      <alignment horizontal="center" vertical="center"/>
    </xf>
    <xf numFmtId="0" fontId="9" fillId="0" borderId="6" xfId="33" applyFont="1" applyFill="1" applyBorder="1" applyAlignment="1" applyProtection="1">
      <alignment horizontal="center" vertical="center" wrapText="1"/>
    </xf>
    <xf numFmtId="0" fontId="0" fillId="0" borderId="5" xfId="0" applyBorder="1" applyAlignment="1" applyProtection="1">
      <alignment horizontal="center" vertical="center"/>
    </xf>
    <xf numFmtId="0" fontId="9" fillId="0" borderId="5" xfId="0" applyFont="1" applyBorder="1" applyAlignment="1" applyProtection="1">
      <alignment horizontal="center" vertical="center" wrapText="1"/>
    </xf>
    <xf numFmtId="49" fontId="13" fillId="0" borderId="4" xfId="0" applyNumberFormat="1" applyFont="1" applyFill="1" applyBorder="1" applyAlignment="1" applyProtection="1">
      <alignment horizontal="center" vertical="center" wrapText="1"/>
    </xf>
    <xf numFmtId="0" fontId="14" fillId="0" borderId="0" xfId="0" applyFont="1" applyAlignment="1" applyProtection="1">
      <alignment horizontal="center" vertical="center"/>
    </xf>
    <xf numFmtId="0" fontId="15" fillId="0" borderId="0" xfId="0" applyFont="1" applyAlignment="1" applyProtection="1">
      <alignment horizontal="center" vertical="center" wrapText="1"/>
    </xf>
    <xf numFmtId="49" fontId="7" fillId="0" borderId="4" xfId="0" applyNumberFormat="1" applyFont="1" applyFill="1" applyBorder="1" applyAlignment="1" applyProtection="1">
      <alignment horizontal="center" vertical="center" wrapText="1"/>
    </xf>
    <xf numFmtId="0" fontId="0" fillId="0" borderId="5" xfId="0" applyFont="1" applyBorder="1" applyAlignment="1" applyProtection="1">
      <alignment horizontal="center" vertical="center"/>
    </xf>
    <xf numFmtId="0" fontId="4" fillId="0" borderId="5" xfId="0" applyFont="1" applyBorder="1" applyAlignment="1" applyProtection="1">
      <alignment horizontal="center" vertical="center"/>
    </xf>
    <xf numFmtId="0" fontId="9" fillId="0" borderId="5" xfId="0" applyFont="1" applyBorder="1" applyAlignment="1" applyProtection="1">
      <alignment horizontal="center" vertical="center"/>
    </xf>
    <xf numFmtId="0" fontId="15" fillId="0" borderId="0" xfId="0" applyFont="1" applyAlignment="1" applyProtection="1">
      <alignment horizontal="center" vertical="center"/>
    </xf>
    <xf numFmtId="0" fontId="0" fillId="0" borderId="5" xfId="0" applyFont="1" applyBorder="1" applyAlignment="1" applyProtection="1">
      <alignment horizontal="center" vertical="center"/>
      <protection locked="0"/>
    </xf>
    <xf numFmtId="0" fontId="11" fillId="0" borderId="5" xfId="0" applyFont="1" applyBorder="1" applyAlignment="1" applyProtection="1">
      <alignment horizontal="center" vertical="center"/>
    </xf>
    <xf numFmtId="0" fontId="7" fillId="0" borderId="5" xfId="0" applyFont="1" applyFill="1" applyBorder="1" applyAlignment="1" applyProtection="1">
      <alignment horizontal="left" vertical="center" wrapText="1"/>
    </xf>
    <xf numFmtId="0" fontId="7" fillId="0" borderId="5" xfId="35" applyNumberFormat="1" applyFont="1" applyFill="1" applyBorder="1" applyAlignment="1" applyProtection="1">
      <alignment horizontal="center" vertical="center"/>
    </xf>
    <xf numFmtId="0" fontId="9" fillId="0" borderId="6" xfId="33" applyFont="1" applyFill="1" applyBorder="1" applyAlignment="1" applyProtection="1">
      <alignment vertical="center" wrapText="1"/>
    </xf>
    <xf numFmtId="0" fontId="7" fillId="0" borderId="8" xfId="51" applyFont="1" applyFill="1" applyBorder="1" applyAlignment="1" applyProtection="1">
      <alignment horizontal="left" vertical="center" wrapText="1"/>
    </xf>
    <xf numFmtId="177" fontId="7" fillId="0" borderId="8" xfId="51" applyNumberFormat="1" applyFont="1" applyFill="1" applyBorder="1" applyAlignment="1" applyProtection="1">
      <alignment horizontal="center" vertical="center"/>
    </xf>
    <xf numFmtId="0" fontId="1" fillId="0" borderId="9" xfId="0" applyFont="1" applyFill="1" applyBorder="1" applyProtection="1">
      <alignment vertical="center"/>
    </xf>
    <xf numFmtId="0" fontId="7" fillId="0" borderId="0" xfId="0" applyFont="1" applyFill="1" applyProtection="1">
      <alignment vertical="center"/>
    </xf>
    <xf numFmtId="0" fontId="0" fillId="0" borderId="0" xfId="0" applyProtection="1">
      <alignment vertical="center"/>
    </xf>
    <xf numFmtId="0" fontId="5" fillId="0" borderId="0" xfId="33" applyFont="1" applyFill="1" applyAlignment="1" applyProtection="1">
      <alignment vertical="center"/>
    </xf>
    <xf numFmtId="0" fontId="1" fillId="0" borderId="0" xfId="33" applyFont="1" applyFill="1" applyProtection="1">
      <alignment vertical="center"/>
    </xf>
    <xf numFmtId="177" fontId="1" fillId="0" borderId="0" xfId="33" applyNumberFormat="1" applyFont="1" applyFill="1" applyProtection="1">
      <alignment vertical="center"/>
    </xf>
    <xf numFmtId="0" fontId="8" fillId="0" borderId="4" xfId="52" applyFont="1" applyFill="1" applyBorder="1" applyAlignment="1" applyProtection="1">
      <alignment horizontal="center" vertical="center" wrapText="1"/>
    </xf>
    <xf numFmtId="0" fontId="6" fillId="0" borderId="5" xfId="52" applyFont="1" applyFill="1" applyBorder="1" applyAlignment="1" applyProtection="1">
      <alignment horizontal="center" vertical="center" wrapText="1"/>
    </xf>
    <xf numFmtId="0" fontId="7" fillId="0" borderId="4" xfId="33" applyNumberFormat="1" applyFont="1" applyFill="1" applyBorder="1" applyAlignment="1" applyProtection="1">
      <alignment horizontal="center" vertical="center" wrapText="1"/>
    </xf>
    <xf numFmtId="0" fontId="7" fillId="0" borderId="5" xfId="33" applyNumberFormat="1" applyFont="1" applyFill="1" applyBorder="1" applyAlignment="1" applyProtection="1">
      <alignment horizontal="left" vertical="center" wrapText="1"/>
    </xf>
    <xf numFmtId="0" fontId="7" fillId="0" borderId="5" xfId="33" applyNumberFormat="1" applyFont="1" applyFill="1" applyBorder="1" applyAlignment="1" applyProtection="1">
      <alignment horizontal="center" vertical="center" wrapText="1"/>
    </xf>
    <xf numFmtId="0" fontId="13" fillId="0" borderId="5" xfId="33" applyFont="1" applyFill="1" applyBorder="1" applyAlignment="1" applyProtection="1">
      <alignment horizontal="center" vertical="center" wrapText="1"/>
    </xf>
    <xf numFmtId="177" fontId="7" fillId="0" borderId="5" xfId="52" applyNumberFormat="1" applyFont="1" applyFill="1" applyBorder="1" applyAlignment="1" applyProtection="1">
      <alignment horizontal="center" vertical="center"/>
    </xf>
    <xf numFmtId="0" fontId="7" fillId="0" borderId="5" xfId="33" applyFont="1" applyFill="1" applyBorder="1" applyAlignment="1" applyProtection="1">
      <alignment horizontal="center" vertical="center" wrapText="1"/>
    </xf>
    <xf numFmtId="0" fontId="16" fillId="0" borderId="5" xfId="33" applyNumberFormat="1" applyFont="1" applyFill="1" applyBorder="1" applyAlignment="1" applyProtection="1">
      <alignment horizontal="center" vertical="center" wrapText="1"/>
    </xf>
    <xf numFmtId="181" fontId="7" fillId="0" borderId="5" xfId="52" applyNumberFormat="1" applyFont="1" applyFill="1" applyBorder="1" applyAlignment="1" applyProtection="1">
      <alignment horizontal="center" vertical="center"/>
    </xf>
    <xf numFmtId="0" fontId="7" fillId="0" borderId="6" xfId="52" applyFont="1" applyFill="1" applyBorder="1" applyAlignment="1" applyProtection="1">
      <alignment vertical="center"/>
    </xf>
    <xf numFmtId="177" fontId="7" fillId="0" borderId="5" xfId="52" applyNumberFormat="1" applyFont="1" applyFill="1" applyBorder="1" applyAlignment="1" applyProtection="1">
      <alignment horizontal="center" vertical="center"/>
      <protection locked="0"/>
    </xf>
    <xf numFmtId="0" fontId="7" fillId="0" borderId="5" xfId="33" applyFont="1" applyFill="1" applyBorder="1" applyAlignment="1" applyProtection="1">
      <alignment horizontal="center" vertical="center"/>
    </xf>
    <xf numFmtId="0" fontId="7" fillId="0" borderId="5" xfId="52" applyNumberFormat="1" applyFont="1" applyFill="1" applyBorder="1" applyAlignment="1" applyProtection="1">
      <alignment horizontal="center" vertical="center"/>
      <protection locked="0"/>
    </xf>
    <xf numFmtId="0" fontId="7" fillId="0" borderId="5" xfId="33" applyNumberFormat="1" applyFont="1" applyFill="1" applyBorder="1" applyAlignment="1" applyProtection="1">
      <alignment horizontal="center" vertical="center"/>
      <protection locked="0"/>
    </xf>
    <xf numFmtId="0" fontId="7" fillId="0" borderId="7" xfId="33" applyFont="1" applyFill="1" applyBorder="1" applyAlignment="1" applyProtection="1">
      <alignment vertical="center"/>
    </xf>
    <xf numFmtId="0" fontId="7" fillId="0" borderId="8" xfId="33" applyFont="1" applyFill="1" applyBorder="1" applyAlignment="1" applyProtection="1">
      <alignment vertical="center"/>
    </xf>
    <xf numFmtId="0" fontId="7" fillId="0" borderId="8" xfId="33" applyFont="1" applyFill="1" applyBorder="1" applyProtection="1">
      <alignment vertical="center"/>
    </xf>
    <xf numFmtId="178" fontId="7" fillId="0" borderId="8" xfId="33" applyNumberFormat="1" applyFont="1" applyFill="1" applyBorder="1" applyProtection="1">
      <alignment vertical="center"/>
    </xf>
    <xf numFmtId="177" fontId="7" fillId="0" borderId="8" xfId="33" applyNumberFormat="1" applyFont="1" applyFill="1" applyBorder="1" applyAlignment="1" applyProtection="1">
      <alignment horizontal="center" vertical="center"/>
    </xf>
    <xf numFmtId="0" fontId="1" fillId="0" borderId="9" xfId="33" applyFont="1" applyFill="1" applyBorder="1" applyProtection="1">
      <alignment vertical="center"/>
    </xf>
    <xf numFmtId="176" fontId="0" fillId="0" borderId="5" xfId="0" applyNumberFormat="1" applyFont="1" applyBorder="1" applyAlignment="1" applyProtection="1">
      <alignment horizontal="center" vertical="center"/>
      <protection locked="0"/>
    </xf>
    <xf numFmtId="178" fontId="0" fillId="0" borderId="5" xfId="0" applyNumberFormat="1" applyBorder="1" applyAlignment="1" applyProtection="1">
      <alignment horizontal="center" vertical="center"/>
      <protection locked="0"/>
    </xf>
    <xf numFmtId="0" fontId="10" fillId="2" borderId="5"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5" xfId="0" applyBorder="1" applyAlignment="1" applyProtection="1">
      <alignment horizontal="center" vertical="center"/>
    </xf>
    <xf numFmtId="0" fontId="0" fillId="0" borderId="5" xfId="0" applyFont="1" applyBorder="1" applyAlignment="1" applyProtection="1">
      <alignment horizontal="center" vertical="center"/>
    </xf>
    <xf numFmtId="182" fontId="0" fillId="0" borderId="5" xfId="0" applyNumberFormat="1" applyBorder="1" applyAlignment="1" applyProtection="1">
      <alignment horizontal="center" vertical="center"/>
    </xf>
    <xf numFmtId="0" fontId="18" fillId="0" borderId="5" xfId="0" applyFont="1" applyBorder="1" applyAlignment="1" applyProtection="1">
      <alignment horizontal="center" vertical="center"/>
    </xf>
    <xf numFmtId="182" fontId="18" fillId="0" borderId="5" xfId="0" applyNumberFormat="1" applyFont="1" applyBorder="1" applyAlignment="1" applyProtection="1">
      <alignment horizontal="center" vertical="center"/>
    </xf>
    <xf numFmtId="0" fontId="18" fillId="0" borderId="0" xfId="0" applyFont="1" applyAlignment="1" applyProtection="1">
      <alignment vertical="center" wrapText="1"/>
    </xf>
    <xf numFmtId="0" fontId="0" fillId="0" borderId="0" xfId="0" applyAlignment="1" applyProtection="1">
      <alignment vertical="center" wrapText="1"/>
    </xf>
    <xf numFmtId="0" fontId="0" fillId="0" borderId="0" xfId="0" applyFont="1" applyAlignment="1" applyProtection="1">
      <alignment vertical="center" wrapText="1"/>
    </xf>
    <xf numFmtId="0" fontId="2" fillId="0" borderId="0" xfId="0" applyFont="1" applyAlignment="1" applyProtection="1">
      <alignment horizontal="center" vertical="center"/>
    </xf>
    <xf numFmtId="0" fontId="4" fillId="0" borderId="0" xfId="0" applyFont="1" applyAlignment="1" applyProtection="1">
      <alignment horizontal="left" vertical="center"/>
    </xf>
    <xf numFmtId="49" fontId="3" fillId="0" borderId="0" xfId="52" applyNumberFormat="1" applyFont="1" applyFill="1" applyAlignment="1" applyProtection="1">
      <alignment horizontal="center" vertical="center"/>
    </xf>
    <xf numFmtId="0" fontId="4" fillId="0" borderId="0" xfId="50" applyFont="1" applyAlignment="1" applyProtection="1">
      <alignment horizontal="left" vertical="center"/>
    </xf>
    <xf numFmtId="0" fontId="8" fillId="0" borderId="10" xfId="50" applyFont="1" applyFill="1" applyBorder="1" applyAlignment="1" applyProtection="1">
      <alignment horizontal="center" vertical="center"/>
    </xf>
    <xf numFmtId="0" fontId="8" fillId="0" borderId="11" xfId="50" applyFont="1" applyFill="1" applyBorder="1" applyAlignment="1" applyProtection="1">
      <alignment horizontal="center" vertical="center"/>
    </xf>
    <xf numFmtId="0" fontId="8" fillId="0" borderId="12" xfId="50" applyFont="1" applyFill="1" applyBorder="1" applyAlignment="1" applyProtection="1">
      <alignment horizontal="center" vertical="center"/>
    </xf>
    <xf numFmtId="0" fontId="3" fillId="0" borderId="0" xfId="51" applyFont="1" applyFill="1" applyBorder="1" applyAlignment="1" applyProtection="1">
      <alignment horizontal="center" vertical="center"/>
    </xf>
    <xf numFmtId="0" fontId="17" fillId="0" borderId="0" xfId="50" applyFont="1" applyAlignment="1" applyProtection="1">
      <alignment horizontal="left" vertical="center"/>
    </xf>
    <xf numFmtId="0" fontId="8" fillId="0" borderId="1" xfId="51" applyFont="1" applyFill="1" applyBorder="1" applyAlignment="1" applyProtection="1">
      <alignment horizontal="center" vertical="center"/>
    </xf>
    <xf numFmtId="0" fontId="8" fillId="0" borderId="2" xfId="51" applyFont="1" applyFill="1" applyBorder="1" applyAlignment="1" applyProtection="1">
      <alignment horizontal="center" vertical="center"/>
    </xf>
    <xf numFmtId="0" fontId="8" fillId="0" borderId="3" xfId="51" applyFont="1" applyFill="1" applyBorder="1" applyAlignment="1" applyProtection="1">
      <alignment horizontal="center" vertical="center"/>
    </xf>
    <xf numFmtId="0" fontId="7" fillId="0" borderId="7" xfId="51" applyFont="1" applyFill="1" applyBorder="1" applyAlignment="1" applyProtection="1">
      <alignment horizontal="center" vertical="center" wrapText="1"/>
    </xf>
    <xf numFmtId="0" fontId="7" fillId="0" borderId="8" xfId="51" applyFont="1" applyFill="1" applyBorder="1" applyAlignment="1" applyProtection="1">
      <alignment horizontal="center" vertical="center" wrapText="1"/>
    </xf>
    <xf numFmtId="0" fontId="2" fillId="0" borderId="0" xfId="50" applyFont="1" applyBorder="1" applyAlignment="1" applyProtection="1">
      <alignment horizontal="center" vertical="center"/>
    </xf>
    <xf numFmtId="0" fontId="3" fillId="0" borderId="0" xfId="50" applyFont="1" applyBorder="1" applyAlignment="1" applyProtection="1">
      <alignment horizontal="center" vertical="center"/>
    </xf>
    <xf numFmtId="0" fontId="4" fillId="0" borderId="0" xfId="50" applyFont="1" applyBorder="1" applyAlignment="1" applyProtection="1">
      <alignment horizontal="left" vertical="center"/>
    </xf>
    <xf numFmtId="0" fontId="5" fillId="0" borderId="0" xfId="50" applyFont="1" applyBorder="1" applyAlignment="1" applyProtection="1">
      <alignment horizontal="left" vertical="center"/>
    </xf>
    <xf numFmtId="0" fontId="7" fillId="0" borderId="5" xfId="50" applyFont="1" applyBorder="1" applyAlignment="1" applyProtection="1">
      <alignment horizontal="center" vertical="center"/>
    </xf>
    <xf numFmtId="0" fontId="9" fillId="0" borderId="5"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5" fillId="0" borderId="0" xfId="50" applyFont="1" applyBorder="1" applyAlignment="1" applyProtection="1">
      <alignment horizontal="center" vertical="center"/>
    </xf>
    <xf numFmtId="0" fontId="7" fillId="0" borderId="0" xfId="50" applyFont="1" applyAlignment="1" applyProtection="1">
      <alignment horizontal="left" vertical="center"/>
    </xf>
  </cellXfs>
  <cellStyles count="67">
    <cellStyle name="20% - 强调文字颜色 1 2" xfId="1" xr:uid="{00000000-0005-0000-0000-000002000000}"/>
    <cellStyle name="20% - 强调文字颜色 2 2" xfId="14" xr:uid="{00000000-0005-0000-0000-00003E000000}"/>
    <cellStyle name="20% - 强调文字颜色 3 2" xfId="15" xr:uid="{00000000-0005-0000-0000-00003F000000}"/>
    <cellStyle name="20% - 强调文字颜色 4 2" xfId="16" xr:uid="{00000000-0005-0000-0000-000040000000}"/>
    <cellStyle name="20% - 强调文字颜色 5 2" xfId="18" xr:uid="{00000000-0005-0000-0000-000042000000}"/>
    <cellStyle name="20% - 强调文字颜色 6 2" xfId="19" xr:uid="{00000000-0005-0000-0000-000043000000}"/>
    <cellStyle name="40% - 强调文字颜色 1 2" xfId="7" xr:uid="{00000000-0005-0000-0000-000024000000}"/>
    <cellStyle name="40% - 强调文字颜色 2 2" xfId="8" xr:uid="{00000000-0005-0000-0000-000027000000}"/>
    <cellStyle name="40% - 强调文字颜色 3 2" xfId="20" xr:uid="{00000000-0005-0000-0000-000044000000}"/>
    <cellStyle name="40% - 强调文字颜色 4 2" xfId="6" xr:uid="{00000000-0005-0000-0000-000020000000}"/>
    <cellStyle name="40% - 强调文字颜色 5 2" xfId="9" xr:uid="{00000000-0005-0000-0000-00002B000000}"/>
    <cellStyle name="40% - 强调文字颜色 6 2" xfId="13" xr:uid="{00000000-0005-0000-0000-00003C000000}"/>
    <cellStyle name="60% - 强调文字颜色 1 2" xfId="21" xr:uid="{00000000-0005-0000-0000-000045000000}"/>
    <cellStyle name="60% - 强调文字颜色 2 2" xfId="22" xr:uid="{00000000-0005-0000-0000-000046000000}"/>
    <cellStyle name="60% - 强调文字颜色 3 2" xfId="24" xr:uid="{00000000-0005-0000-0000-000048000000}"/>
    <cellStyle name="60% - 强调文字颜色 4 2" xfId="11" xr:uid="{00000000-0005-0000-0000-000030000000}"/>
    <cellStyle name="60% - 强调文字颜色 5 2" xfId="25" xr:uid="{00000000-0005-0000-0000-000049000000}"/>
    <cellStyle name="60% - 强调文字颜色 6 2" xfId="26" xr:uid="{00000000-0005-0000-0000-00004A000000}"/>
    <cellStyle name="标题 1 2" xfId="27" xr:uid="{00000000-0005-0000-0000-00004B000000}"/>
    <cellStyle name="标题 2 2" xfId="28" xr:uid="{00000000-0005-0000-0000-00004C000000}"/>
    <cellStyle name="标题 3 2" xfId="29" xr:uid="{00000000-0005-0000-0000-00004D000000}"/>
    <cellStyle name="标题 4 2" xfId="30" xr:uid="{00000000-0005-0000-0000-00004E000000}"/>
    <cellStyle name="标题 5" xfId="31" xr:uid="{00000000-0005-0000-0000-00004F000000}"/>
    <cellStyle name="差 2" xfId="32" xr:uid="{00000000-0005-0000-0000-000050000000}"/>
    <cellStyle name="常规" xfId="0" builtinId="0"/>
    <cellStyle name="常规 10" xfId="33" xr:uid="{00000000-0005-0000-0000-000051000000}"/>
    <cellStyle name="常规 11" xfId="34" xr:uid="{00000000-0005-0000-0000-000052000000}"/>
    <cellStyle name="常规 12" xfId="35" xr:uid="{00000000-0005-0000-0000-000053000000}"/>
    <cellStyle name="常规 13" xfId="36" xr:uid="{00000000-0005-0000-0000-000054000000}"/>
    <cellStyle name="常规 137" xfId="5" xr:uid="{00000000-0005-0000-0000-000016000000}"/>
    <cellStyle name="常规 2" xfId="37" xr:uid="{00000000-0005-0000-0000-000055000000}"/>
    <cellStyle name="常规 2 2" xfId="38" xr:uid="{00000000-0005-0000-0000-000056000000}"/>
    <cellStyle name="常规 2 3" xfId="39" xr:uid="{00000000-0005-0000-0000-000057000000}"/>
    <cellStyle name="常规 3" xfId="17" xr:uid="{00000000-0005-0000-0000-000041000000}"/>
    <cellStyle name="常规 3 2" xfId="40" xr:uid="{00000000-0005-0000-0000-000058000000}"/>
    <cellStyle name="常规 3 3" xfId="41" xr:uid="{00000000-0005-0000-0000-000059000000}"/>
    <cellStyle name="常规 4" xfId="42" xr:uid="{00000000-0005-0000-0000-00005A000000}"/>
    <cellStyle name="常规 5" xfId="23" xr:uid="{00000000-0005-0000-0000-000047000000}"/>
    <cellStyle name="常规 5 2" xfId="4" xr:uid="{00000000-0005-0000-0000-000015000000}"/>
    <cellStyle name="常规 5_600章" xfId="43" xr:uid="{00000000-0005-0000-0000-00005B000000}"/>
    <cellStyle name="常规 6" xfId="3" xr:uid="{00000000-0005-0000-0000-000010000000}"/>
    <cellStyle name="常规 6 2" xfId="44" xr:uid="{00000000-0005-0000-0000-00005C000000}"/>
    <cellStyle name="常规 6_1212-6.30津港高速（16标段）工程量清单-广正-HC" xfId="46" xr:uid="{00000000-0005-0000-0000-00005E000000}"/>
    <cellStyle name="常规 7" xfId="47" xr:uid="{00000000-0005-0000-0000-00005F000000}"/>
    <cellStyle name="常规 8" xfId="48" xr:uid="{00000000-0005-0000-0000-000060000000}"/>
    <cellStyle name="常规 9" xfId="49" xr:uid="{00000000-0005-0000-0000-000061000000}"/>
    <cellStyle name="常规_Sheet1" xfId="50" xr:uid="{00000000-0005-0000-0000-000062000000}"/>
    <cellStyle name="常规_Sheet3" xfId="51" xr:uid="{00000000-0005-0000-0000-000063000000}"/>
    <cellStyle name="常规_Sheet7" xfId="52" xr:uid="{00000000-0005-0000-0000-000064000000}"/>
    <cellStyle name="好 2" xfId="53" xr:uid="{00000000-0005-0000-0000-000065000000}"/>
    <cellStyle name="汇总 2" xfId="54" xr:uid="{00000000-0005-0000-0000-000066000000}"/>
    <cellStyle name="计算 2" xfId="2" xr:uid="{00000000-0005-0000-0000-000008000000}"/>
    <cellStyle name="检查单元格 2" xfId="55" xr:uid="{00000000-0005-0000-0000-000067000000}"/>
    <cellStyle name="解释性文本 2" xfId="56" xr:uid="{00000000-0005-0000-0000-000068000000}"/>
    <cellStyle name="警告文本 2" xfId="57" xr:uid="{00000000-0005-0000-0000-000069000000}"/>
    <cellStyle name="链接单元格 2" xfId="58" xr:uid="{00000000-0005-0000-0000-00006A000000}"/>
    <cellStyle name="千位分隔 2" xfId="59" xr:uid="{00000000-0005-0000-0000-00006B000000}"/>
    <cellStyle name="强调文字颜色 1 2" xfId="60" xr:uid="{00000000-0005-0000-0000-00006C000000}"/>
    <cellStyle name="强调文字颜色 2 2" xfId="61" xr:uid="{00000000-0005-0000-0000-00006D000000}"/>
    <cellStyle name="强调文字颜色 3 2" xfId="62" xr:uid="{00000000-0005-0000-0000-00006E000000}"/>
    <cellStyle name="强调文字颜色 4 2" xfId="63" xr:uid="{00000000-0005-0000-0000-00006F000000}"/>
    <cellStyle name="强调文字颜色 5 2" xfId="64" xr:uid="{00000000-0005-0000-0000-000070000000}"/>
    <cellStyle name="强调文字颜色 6 2" xfId="65" xr:uid="{00000000-0005-0000-0000-000071000000}"/>
    <cellStyle name="适中 2" xfId="12" xr:uid="{00000000-0005-0000-0000-00003B000000}"/>
    <cellStyle name="输出 2" xfId="10" xr:uid="{00000000-0005-0000-0000-00002F000000}"/>
    <cellStyle name="输入 2" xfId="66" xr:uid="{00000000-0005-0000-0000-000072000000}"/>
    <cellStyle name="注释 2" xfId="45" xr:uid="{00000000-0005-0000-0000-00005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4"/>
  <sheetViews>
    <sheetView tabSelected="1" view="pageBreakPreview" zoomScale="96" zoomScaleNormal="100" workbookViewId="0"/>
  </sheetViews>
  <sheetFormatPr defaultColWidth="9" defaultRowHeight="310.5" customHeight="1" x14ac:dyDescent="0.15"/>
  <cols>
    <col min="1" max="1" width="110.375" style="62" customWidth="1"/>
    <col min="2" max="2" width="9" style="62"/>
    <col min="3" max="3" width="66.75" style="62" customWidth="1"/>
    <col min="4" max="16384" width="9" style="62"/>
  </cols>
  <sheetData>
    <row r="1" spans="1:3" ht="310.5" customHeight="1" x14ac:dyDescent="0.15">
      <c r="A1" s="96" t="s">
        <v>0</v>
      </c>
    </row>
    <row r="2" spans="1:3" ht="353.45" customHeight="1" x14ac:dyDescent="0.15">
      <c r="A2" s="96" t="s">
        <v>1</v>
      </c>
      <c r="C2" s="97"/>
    </row>
    <row r="3" spans="1:3" ht="409.5" customHeight="1" x14ac:dyDescent="0.15">
      <c r="A3" s="98" t="s">
        <v>2</v>
      </c>
    </row>
    <row r="4" spans="1:3" ht="310.5" customHeight="1" x14ac:dyDescent="0.15">
      <c r="A4" s="97" t="s">
        <v>3</v>
      </c>
    </row>
  </sheetData>
  <sheetProtection password="CF68" sheet="1" objects="1" selectLockedCells="1"/>
  <phoneticPr fontId="39" type="noConversion"/>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3"/>
  <sheetViews>
    <sheetView view="pageBreakPreview" topLeftCell="A16" zoomScaleNormal="100" workbookViewId="0">
      <selection activeCell="E22" sqref="E22"/>
    </sheetView>
  </sheetViews>
  <sheetFormatPr defaultColWidth="8.75" defaultRowHeight="15.75" x14ac:dyDescent="0.15"/>
  <cols>
    <col min="1" max="1" width="9.875" style="18" customWidth="1"/>
    <col min="2" max="2" width="27.25" style="18" customWidth="1"/>
    <col min="3" max="3" width="5.75" style="18" customWidth="1"/>
    <col min="4" max="4" width="7.5" style="18" customWidth="1"/>
    <col min="5" max="5" width="8.25" style="18" customWidth="1"/>
    <col min="6" max="6" width="9.5" style="18" customWidth="1"/>
    <col min="7" max="7" width="37.25" style="18" customWidth="1"/>
    <col min="8" max="16384" width="8.75" style="18"/>
  </cols>
  <sheetData>
    <row r="1" spans="1:7" ht="30.2" customHeight="1" x14ac:dyDescent="0.15">
      <c r="A1" s="106" t="s">
        <v>14</v>
      </c>
      <c r="B1" s="106"/>
      <c r="C1" s="106"/>
      <c r="D1" s="106"/>
      <c r="E1" s="106"/>
      <c r="F1" s="106"/>
      <c r="G1" s="106"/>
    </row>
    <row r="2" spans="1:7" ht="25.7" customHeight="1" x14ac:dyDescent="0.15">
      <c r="A2" s="102" t="s">
        <v>153</v>
      </c>
      <c r="B2" s="102"/>
      <c r="C2" s="102"/>
      <c r="D2" s="102"/>
      <c r="E2" s="102"/>
      <c r="F2" s="102"/>
      <c r="G2" s="102"/>
    </row>
    <row r="3" spans="1:7" ht="25.7" customHeight="1" x14ac:dyDescent="0.15">
      <c r="A3" s="108" t="s">
        <v>61</v>
      </c>
      <c r="B3" s="109"/>
      <c r="C3" s="109"/>
      <c r="D3" s="109"/>
      <c r="E3" s="109"/>
      <c r="F3" s="109"/>
      <c r="G3" s="110"/>
    </row>
    <row r="4" spans="1:7" ht="37.700000000000003" customHeight="1" x14ac:dyDescent="0.15">
      <c r="A4" s="19" t="s">
        <v>17</v>
      </c>
      <c r="B4" s="20" t="s">
        <v>18</v>
      </c>
      <c r="C4" s="20" t="s">
        <v>19</v>
      </c>
      <c r="D4" s="21" t="s">
        <v>20</v>
      </c>
      <c r="E4" s="22" t="s">
        <v>21</v>
      </c>
      <c r="F4" s="23" t="s">
        <v>22</v>
      </c>
      <c r="G4" s="24" t="s">
        <v>9</v>
      </c>
    </row>
    <row r="5" spans="1:7" s="16" customFormat="1" ht="39.950000000000003" customHeight="1" x14ac:dyDescent="0.15">
      <c r="A5" s="25" t="s">
        <v>62</v>
      </c>
      <c r="B5" s="26" t="s">
        <v>63</v>
      </c>
      <c r="C5" s="27" t="s">
        <v>64</v>
      </c>
      <c r="D5" s="28">
        <v>2</v>
      </c>
      <c r="E5" s="29"/>
      <c r="F5" s="30">
        <f>D5*E5</f>
        <v>0</v>
      </c>
      <c r="G5" s="31" t="s">
        <v>65</v>
      </c>
    </row>
    <row r="6" spans="1:7" s="16" customFormat="1" ht="39.950000000000003" customHeight="1" x14ac:dyDescent="0.15">
      <c r="A6" s="25" t="s">
        <v>66</v>
      </c>
      <c r="B6" s="26" t="s">
        <v>67</v>
      </c>
      <c r="C6" s="30"/>
      <c r="D6" s="28"/>
      <c r="E6" s="32"/>
      <c r="F6" s="30"/>
      <c r="G6" s="31"/>
    </row>
    <row r="7" spans="1:7" s="16" customFormat="1" ht="39.950000000000003" customHeight="1" x14ac:dyDescent="0.15">
      <c r="A7" s="33" t="s">
        <v>68</v>
      </c>
      <c r="B7" s="26" t="s">
        <v>69</v>
      </c>
      <c r="C7" s="27" t="s">
        <v>64</v>
      </c>
      <c r="D7" s="34">
        <v>1010</v>
      </c>
      <c r="E7" s="29"/>
      <c r="F7" s="35">
        <f>D7*E7</f>
        <v>0</v>
      </c>
      <c r="G7" s="36" t="s">
        <v>70</v>
      </c>
    </row>
    <row r="8" spans="1:7" s="17" customFormat="1" ht="39.950000000000003" customHeight="1" x14ac:dyDescent="0.15">
      <c r="A8" s="33" t="s">
        <v>26</v>
      </c>
      <c r="B8" s="26" t="s">
        <v>71</v>
      </c>
      <c r="C8" s="27" t="s">
        <v>64</v>
      </c>
      <c r="D8" s="34">
        <v>4</v>
      </c>
      <c r="E8" s="29"/>
      <c r="F8" s="35">
        <f>D8*E8</f>
        <v>0</v>
      </c>
      <c r="G8" s="36" t="s">
        <v>72</v>
      </c>
    </row>
    <row r="9" spans="1:7" s="17" customFormat="1" ht="39.4" customHeight="1" x14ac:dyDescent="0.15">
      <c r="A9" s="33" t="s">
        <v>73</v>
      </c>
      <c r="B9" s="37" t="s">
        <v>74</v>
      </c>
      <c r="C9" s="26" t="s">
        <v>64</v>
      </c>
      <c r="D9" s="34">
        <v>505</v>
      </c>
      <c r="E9" s="38"/>
      <c r="F9" s="35">
        <f t="shared" ref="F9:F28" si="0">ROUND(D9*E9,0)</f>
        <v>0</v>
      </c>
      <c r="G9" s="36" t="s">
        <v>75</v>
      </c>
    </row>
    <row r="10" spans="1:7" s="17" customFormat="1" ht="55.7" customHeight="1" x14ac:dyDescent="0.15">
      <c r="A10" s="33" t="s">
        <v>76</v>
      </c>
      <c r="B10" s="37" t="s">
        <v>77</v>
      </c>
      <c r="C10" s="26" t="s">
        <v>64</v>
      </c>
      <c r="D10" s="34">
        <v>6733</v>
      </c>
      <c r="E10" s="29"/>
      <c r="F10" s="35">
        <f t="shared" si="0"/>
        <v>0</v>
      </c>
      <c r="G10" s="36" t="s">
        <v>78</v>
      </c>
    </row>
    <row r="11" spans="1:7" s="17" customFormat="1" ht="42.4" customHeight="1" x14ac:dyDescent="0.15">
      <c r="A11" s="39" t="s">
        <v>79</v>
      </c>
      <c r="B11" s="26" t="s">
        <v>80</v>
      </c>
      <c r="C11" s="11"/>
      <c r="D11" s="40"/>
      <c r="E11" s="41"/>
      <c r="F11" s="35"/>
      <c r="G11" s="42"/>
    </row>
    <row r="12" spans="1:7" s="17" customFormat="1" ht="66" customHeight="1" x14ac:dyDescent="0.15">
      <c r="A12" s="33" t="s">
        <v>68</v>
      </c>
      <c r="B12" s="26" t="s">
        <v>81</v>
      </c>
      <c r="C12" s="26" t="s">
        <v>82</v>
      </c>
      <c r="D12" s="34">
        <v>600</v>
      </c>
      <c r="E12" s="29"/>
      <c r="F12" s="43">
        <f>D12*E12</f>
        <v>0</v>
      </c>
      <c r="G12" s="44" t="s">
        <v>83</v>
      </c>
    </row>
    <row r="13" spans="1:7" s="17" customFormat="1" ht="39.4" customHeight="1" x14ac:dyDescent="0.15">
      <c r="A13" s="33" t="s">
        <v>26</v>
      </c>
      <c r="B13" s="26" t="s">
        <v>84</v>
      </c>
      <c r="C13" s="26" t="s">
        <v>64</v>
      </c>
      <c r="D13" s="34">
        <v>6</v>
      </c>
      <c r="E13" s="29"/>
      <c r="F13" s="35">
        <f>D13*E13</f>
        <v>0</v>
      </c>
      <c r="G13" s="36" t="s">
        <v>85</v>
      </c>
    </row>
    <row r="14" spans="1:7" s="17" customFormat="1" ht="39.4" customHeight="1" x14ac:dyDescent="0.15">
      <c r="A14" s="33" t="s">
        <v>86</v>
      </c>
      <c r="B14" s="26" t="s">
        <v>87</v>
      </c>
      <c r="C14" s="11"/>
      <c r="D14" s="40"/>
      <c r="E14" s="41"/>
      <c r="F14" s="35"/>
      <c r="G14" s="42"/>
    </row>
    <row r="15" spans="1:7" s="17" customFormat="1" ht="39.4" customHeight="1" x14ac:dyDescent="0.15">
      <c r="A15" s="33" t="s">
        <v>68</v>
      </c>
      <c r="B15" s="26" t="s">
        <v>88</v>
      </c>
      <c r="C15" s="26" t="s">
        <v>64</v>
      </c>
      <c r="D15" s="34">
        <v>2</v>
      </c>
      <c r="E15" s="29"/>
      <c r="F15" s="35">
        <f t="shared" si="0"/>
        <v>0</v>
      </c>
      <c r="G15" s="36" t="s">
        <v>89</v>
      </c>
    </row>
    <row r="16" spans="1:7" s="17" customFormat="1" ht="39.4" customHeight="1" x14ac:dyDescent="0.15">
      <c r="A16" s="33" t="s">
        <v>26</v>
      </c>
      <c r="B16" s="26" t="s">
        <v>90</v>
      </c>
      <c r="C16" s="26" t="s">
        <v>64</v>
      </c>
      <c r="D16" s="34">
        <v>2</v>
      </c>
      <c r="E16" s="29"/>
      <c r="F16" s="35">
        <f t="shared" si="0"/>
        <v>0</v>
      </c>
      <c r="G16" s="36" t="s">
        <v>89</v>
      </c>
    </row>
    <row r="17" spans="1:7" s="17" customFormat="1" ht="39.4" customHeight="1" x14ac:dyDescent="0.15">
      <c r="A17" s="45" t="s">
        <v>73</v>
      </c>
      <c r="B17" s="26" t="s">
        <v>91</v>
      </c>
      <c r="C17" s="26" t="s">
        <v>64</v>
      </c>
      <c r="D17" s="34">
        <v>24</v>
      </c>
      <c r="E17" s="29"/>
      <c r="F17" s="35">
        <f t="shared" si="0"/>
        <v>0</v>
      </c>
      <c r="G17" s="36" t="s">
        <v>89</v>
      </c>
    </row>
    <row r="18" spans="1:7" s="17" customFormat="1" ht="39.4" customHeight="1" x14ac:dyDescent="0.15">
      <c r="A18" s="33" t="s">
        <v>76</v>
      </c>
      <c r="B18" s="26" t="s">
        <v>92</v>
      </c>
      <c r="C18" s="26" t="s">
        <v>64</v>
      </c>
      <c r="D18" s="34">
        <v>2</v>
      </c>
      <c r="E18" s="29"/>
      <c r="F18" s="35">
        <f t="shared" si="0"/>
        <v>0</v>
      </c>
      <c r="G18" s="36" t="s">
        <v>93</v>
      </c>
    </row>
    <row r="19" spans="1:7" s="17" customFormat="1" ht="39.4" customHeight="1" x14ac:dyDescent="0.15">
      <c r="A19" s="33" t="s">
        <v>94</v>
      </c>
      <c r="B19" s="26" t="s">
        <v>95</v>
      </c>
      <c r="C19" s="26" t="s">
        <v>64</v>
      </c>
      <c r="D19" s="34">
        <v>4</v>
      </c>
      <c r="E19" s="29"/>
      <c r="F19" s="35">
        <f t="shared" si="0"/>
        <v>0</v>
      </c>
      <c r="G19" s="36" t="s">
        <v>93</v>
      </c>
    </row>
    <row r="20" spans="1:7" s="17" customFormat="1" ht="39.4" customHeight="1" x14ac:dyDescent="0.15">
      <c r="A20" s="33" t="s">
        <v>96</v>
      </c>
      <c r="B20" s="26" t="s">
        <v>97</v>
      </c>
      <c r="C20" s="26" t="s">
        <v>64</v>
      </c>
      <c r="D20" s="34">
        <v>2</v>
      </c>
      <c r="E20" s="29"/>
      <c r="F20" s="35">
        <f t="shared" si="0"/>
        <v>0</v>
      </c>
      <c r="G20" s="36" t="s">
        <v>98</v>
      </c>
    </row>
    <row r="21" spans="1:7" s="17" customFormat="1" ht="39.4" customHeight="1" x14ac:dyDescent="0.15">
      <c r="A21" s="33" t="s">
        <v>99</v>
      </c>
      <c r="B21" s="46" t="s">
        <v>100</v>
      </c>
      <c r="C21" s="26" t="s">
        <v>64</v>
      </c>
      <c r="D21" s="34">
        <v>2</v>
      </c>
      <c r="E21" s="29"/>
      <c r="F21" s="35">
        <f t="shared" si="0"/>
        <v>0</v>
      </c>
      <c r="G21" s="47" t="s">
        <v>101</v>
      </c>
    </row>
    <row r="22" spans="1:7" s="17" customFormat="1" ht="39.4" customHeight="1" x14ac:dyDescent="0.15">
      <c r="A22" s="48" t="s">
        <v>102</v>
      </c>
      <c r="B22" s="26" t="s">
        <v>103</v>
      </c>
      <c r="C22" s="26" t="s">
        <v>64</v>
      </c>
      <c r="D22" s="34">
        <v>10</v>
      </c>
      <c r="E22" s="29"/>
      <c r="F22" s="35">
        <f t="shared" si="0"/>
        <v>0</v>
      </c>
      <c r="G22" s="36" t="s">
        <v>104</v>
      </c>
    </row>
    <row r="23" spans="1:7" s="17" customFormat="1" ht="39.4" customHeight="1" x14ac:dyDescent="0.15">
      <c r="A23" s="48" t="s">
        <v>144</v>
      </c>
      <c r="B23" s="49" t="s">
        <v>145</v>
      </c>
      <c r="C23" s="26" t="s">
        <v>64</v>
      </c>
      <c r="D23" s="34">
        <v>8</v>
      </c>
      <c r="E23" s="29"/>
      <c r="F23" s="35">
        <f t="shared" si="0"/>
        <v>0</v>
      </c>
      <c r="G23" s="50" t="s">
        <v>146</v>
      </c>
    </row>
    <row r="24" spans="1:7" s="17" customFormat="1" ht="39.4" customHeight="1" x14ac:dyDescent="0.15">
      <c r="A24" s="48" t="s">
        <v>147</v>
      </c>
      <c r="B24" s="43" t="s">
        <v>148</v>
      </c>
      <c r="C24" s="26" t="s">
        <v>64</v>
      </c>
      <c r="D24" s="34">
        <v>20</v>
      </c>
      <c r="E24" s="29"/>
      <c r="F24" s="35">
        <f t="shared" si="0"/>
        <v>0</v>
      </c>
      <c r="G24" s="51" t="s">
        <v>149</v>
      </c>
    </row>
    <row r="25" spans="1:7" s="17" customFormat="1" ht="39.4" customHeight="1" x14ac:dyDescent="0.15">
      <c r="A25" s="48" t="s">
        <v>150</v>
      </c>
      <c r="B25" s="43" t="s">
        <v>151</v>
      </c>
      <c r="C25" s="26" t="s">
        <v>64</v>
      </c>
      <c r="D25" s="34">
        <v>10100</v>
      </c>
      <c r="E25" s="29"/>
      <c r="F25" s="35">
        <f t="shared" si="0"/>
        <v>0</v>
      </c>
      <c r="G25" s="51" t="s">
        <v>152</v>
      </c>
    </row>
    <row r="26" spans="1:7" s="17" customFormat="1" ht="39.4" customHeight="1" x14ac:dyDescent="0.15">
      <c r="A26" s="33" t="s">
        <v>105</v>
      </c>
      <c r="B26" s="26" t="s">
        <v>106</v>
      </c>
      <c r="C26" s="26" t="s">
        <v>107</v>
      </c>
      <c r="D26" s="34">
        <v>20200</v>
      </c>
      <c r="E26" s="29"/>
      <c r="F26" s="35">
        <f>D26*E26</f>
        <v>0</v>
      </c>
      <c r="G26" s="51" t="s">
        <v>108</v>
      </c>
    </row>
    <row r="27" spans="1:7" s="17" customFormat="1" ht="39.4" customHeight="1" x14ac:dyDescent="0.15">
      <c r="A27" s="33" t="s">
        <v>109</v>
      </c>
      <c r="B27" s="26" t="s">
        <v>110</v>
      </c>
      <c r="C27" s="26" t="s">
        <v>64</v>
      </c>
      <c r="D27" s="34">
        <v>10100</v>
      </c>
      <c r="E27" s="29"/>
      <c r="F27" s="35">
        <f t="shared" si="0"/>
        <v>0</v>
      </c>
      <c r="G27" s="52" t="s">
        <v>111</v>
      </c>
    </row>
    <row r="28" spans="1:7" s="17" customFormat="1" ht="39.4" customHeight="1" x14ac:dyDescent="0.15">
      <c r="A28" s="33" t="s">
        <v>118</v>
      </c>
      <c r="B28" s="26" t="s">
        <v>119</v>
      </c>
      <c r="C28" s="26" t="s">
        <v>120</v>
      </c>
      <c r="D28" s="49">
        <v>80</v>
      </c>
      <c r="E28" s="53"/>
      <c r="F28" s="35">
        <f t="shared" si="0"/>
        <v>0</v>
      </c>
      <c r="G28" s="54" t="s">
        <v>121</v>
      </c>
    </row>
    <row r="29" spans="1:7" s="17" customFormat="1" ht="39.4" customHeight="1" x14ac:dyDescent="0.15">
      <c r="A29" s="33"/>
      <c r="B29" s="55"/>
      <c r="C29" s="11"/>
      <c r="D29" s="40"/>
      <c r="E29" s="56"/>
      <c r="F29" s="35"/>
      <c r="G29" s="57"/>
    </row>
    <row r="30" spans="1:7" ht="26.45" customHeight="1" x14ac:dyDescent="0.15">
      <c r="A30" s="111" t="s">
        <v>122</v>
      </c>
      <c r="B30" s="112"/>
      <c r="C30" s="58"/>
      <c r="D30" s="58"/>
      <c r="E30" s="58"/>
      <c r="F30" s="59">
        <f>SUM(F5:F28)</f>
        <v>0</v>
      </c>
      <c r="G30" s="60"/>
    </row>
    <row r="31" spans="1:7" ht="33.950000000000003" customHeight="1" x14ac:dyDescent="0.15">
      <c r="A31" s="61"/>
      <c r="B31" s="61"/>
      <c r="C31" s="61"/>
      <c r="D31" s="61"/>
      <c r="E31" s="61"/>
      <c r="F31" s="61"/>
    </row>
    <row r="32" spans="1:7" ht="25.7" customHeight="1" x14ac:dyDescent="0.15"/>
    <row r="33" spans="2:2" ht="25.7" customHeight="1" x14ac:dyDescent="0.15">
      <c r="B33" s="18" t="s">
        <v>123</v>
      </c>
    </row>
  </sheetData>
  <sheetProtection password="CF68" sheet="1" objects="1" selectLockedCells="1"/>
  <protectedRanges>
    <protectedRange sqref="E29 E22 E11:E15 E17:E20 D16 E26" name="区域1"/>
    <protectedRange sqref="E13:E14" name="区域1_2"/>
    <protectedRange sqref="E17" name="区域1_3"/>
    <protectedRange sqref="E26" name="区域1_3_1"/>
  </protectedRanges>
  <mergeCells count="4">
    <mergeCell ref="A1:G1"/>
    <mergeCell ref="A2:G2"/>
    <mergeCell ref="A3:G3"/>
    <mergeCell ref="A30:B30"/>
  </mergeCells>
  <phoneticPr fontId="39" type="noConversion"/>
  <printOptions horizontalCentered="1"/>
  <pageMargins left="0" right="0" top="1" bottom="1" header="0.5" footer="0.5"/>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0"/>
  <sheetViews>
    <sheetView view="pageBreakPreview" zoomScaleNormal="100" workbookViewId="0">
      <selection activeCell="E7" sqref="E7"/>
    </sheetView>
  </sheetViews>
  <sheetFormatPr defaultColWidth="8.75" defaultRowHeight="15.75" x14ac:dyDescent="0.15"/>
  <cols>
    <col min="1" max="1" width="6.625" style="1" customWidth="1"/>
    <col min="2" max="2" width="13" style="1" customWidth="1"/>
    <col min="3" max="3" width="48.25" style="1" customWidth="1"/>
    <col min="4" max="4" width="22.75" style="1" customWidth="1"/>
    <col min="5" max="5" width="11.25" style="1" customWidth="1"/>
    <col min="6" max="16384" width="8.75" style="1"/>
  </cols>
  <sheetData>
    <row r="1" spans="1:4" ht="36" customHeight="1" x14ac:dyDescent="0.15">
      <c r="A1" s="113" t="s">
        <v>124</v>
      </c>
      <c r="B1" s="114"/>
      <c r="C1" s="114"/>
      <c r="D1" s="114"/>
    </row>
    <row r="2" spans="1:4" ht="30" customHeight="1" x14ac:dyDescent="0.15">
      <c r="A2" s="115" t="s">
        <v>153</v>
      </c>
      <c r="B2" s="116"/>
      <c r="C2" s="116"/>
      <c r="D2" s="116"/>
    </row>
    <row r="3" spans="1:4" ht="30" customHeight="1" x14ac:dyDescent="0.15">
      <c r="A3" s="2" t="s">
        <v>6</v>
      </c>
      <c r="B3" s="3" t="s">
        <v>125</v>
      </c>
      <c r="C3" s="3" t="s">
        <v>126</v>
      </c>
      <c r="D3" s="4" t="s">
        <v>127</v>
      </c>
    </row>
    <row r="4" spans="1:4" ht="30" customHeight="1" x14ac:dyDescent="0.15">
      <c r="A4" s="5">
        <v>1</v>
      </c>
      <c r="B4" s="6">
        <v>100</v>
      </c>
      <c r="C4" s="6" t="s">
        <v>128</v>
      </c>
      <c r="D4" s="7">
        <f>'港塘路100章 '!F7</f>
        <v>0</v>
      </c>
    </row>
    <row r="5" spans="1:4" ht="30" customHeight="1" x14ac:dyDescent="0.15">
      <c r="A5" s="5">
        <v>2</v>
      </c>
      <c r="B5" s="6">
        <v>200</v>
      </c>
      <c r="C5" s="6" t="s">
        <v>129</v>
      </c>
      <c r="D5" s="7"/>
    </row>
    <row r="6" spans="1:4" ht="30" customHeight="1" x14ac:dyDescent="0.15">
      <c r="A6" s="5">
        <v>3</v>
      </c>
      <c r="B6" s="6">
        <v>300</v>
      </c>
      <c r="C6" s="8" t="s">
        <v>130</v>
      </c>
      <c r="D6" s="7"/>
    </row>
    <row r="7" spans="1:4" ht="30" customHeight="1" x14ac:dyDescent="0.15">
      <c r="A7" s="5">
        <v>4</v>
      </c>
      <c r="B7" s="6">
        <v>400</v>
      </c>
      <c r="C7" s="9" t="s">
        <v>131</v>
      </c>
      <c r="D7" s="7"/>
    </row>
    <row r="8" spans="1:4" ht="30" customHeight="1" x14ac:dyDescent="0.15">
      <c r="A8" s="5">
        <v>5</v>
      </c>
      <c r="B8" s="6">
        <v>500</v>
      </c>
      <c r="C8" s="9" t="s">
        <v>132</v>
      </c>
      <c r="D8" s="7"/>
    </row>
    <row r="9" spans="1:4" ht="30" customHeight="1" x14ac:dyDescent="0.15">
      <c r="A9" s="5">
        <v>6</v>
      </c>
      <c r="B9" s="6">
        <v>600</v>
      </c>
      <c r="C9" s="6" t="s">
        <v>133</v>
      </c>
      <c r="D9" s="7">
        <f>港塘路600章!F30</f>
        <v>0</v>
      </c>
    </row>
    <row r="10" spans="1:4" ht="30" customHeight="1" x14ac:dyDescent="0.15">
      <c r="A10" s="5">
        <v>7</v>
      </c>
      <c r="B10" s="6">
        <v>700</v>
      </c>
      <c r="C10" s="9" t="s">
        <v>134</v>
      </c>
      <c r="D10" s="7">
        <v>0</v>
      </c>
    </row>
    <row r="11" spans="1:4" ht="30" customHeight="1" x14ac:dyDescent="0.15">
      <c r="A11" s="5">
        <v>8</v>
      </c>
      <c r="B11" s="6">
        <v>900</v>
      </c>
      <c r="C11" s="10" t="s">
        <v>135</v>
      </c>
      <c r="D11" s="7"/>
    </row>
    <row r="12" spans="1:4" ht="30" customHeight="1" x14ac:dyDescent="0.15">
      <c r="A12" s="5">
        <v>9</v>
      </c>
      <c r="B12" s="117" t="s">
        <v>136</v>
      </c>
      <c r="C12" s="117"/>
      <c r="D12" s="7">
        <f>SUM(D4:D11)</f>
        <v>0</v>
      </c>
    </row>
    <row r="13" spans="1:4" ht="30" customHeight="1" x14ac:dyDescent="0.15">
      <c r="A13" s="5">
        <v>10</v>
      </c>
      <c r="B13" s="118" t="s">
        <v>137</v>
      </c>
      <c r="C13" s="119"/>
      <c r="D13" s="7">
        <f>'港塘路100章 '!F7</f>
        <v>0</v>
      </c>
    </row>
    <row r="14" spans="1:4" ht="30" customHeight="1" x14ac:dyDescent="0.15">
      <c r="A14" s="5">
        <v>11</v>
      </c>
      <c r="B14" s="119" t="s">
        <v>138</v>
      </c>
      <c r="C14" s="119"/>
      <c r="D14" s="7">
        <f>'港塘路100章 '!F10</f>
        <v>0</v>
      </c>
    </row>
    <row r="15" spans="1:4" ht="30" customHeight="1" x14ac:dyDescent="0.15">
      <c r="A15" s="5">
        <v>12</v>
      </c>
      <c r="B15" s="119" t="s">
        <v>139</v>
      </c>
      <c r="C15" s="119"/>
      <c r="D15" s="7">
        <f>D9</f>
        <v>0</v>
      </c>
    </row>
    <row r="16" spans="1:4" ht="30" customHeight="1" x14ac:dyDescent="0.15">
      <c r="A16" s="5">
        <v>13</v>
      </c>
      <c r="B16" s="118" t="s">
        <v>140</v>
      </c>
      <c r="C16" s="119"/>
      <c r="D16" s="7">
        <f>D15*0/100</f>
        <v>0</v>
      </c>
    </row>
    <row r="17" spans="1:4" ht="30" customHeight="1" x14ac:dyDescent="0.15">
      <c r="A17" s="12">
        <v>14</v>
      </c>
      <c r="B17" s="120" t="s">
        <v>141</v>
      </c>
      <c r="C17" s="121"/>
      <c r="D17" s="13">
        <f>D12+D16</f>
        <v>0</v>
      </c>
    </row>
    <row r="18" spans="1:4" ht="33" customHeight="1" x14ac:dyDescent="0.15">
      <c r="A18" s="14"/>
      <c r="B18" s="122"/>
      <c r="C18" s="122"/>
      <c r="D18" s="15"/>
    </row>
    <row r="19" spans="1:4" ht="33" customHeight="1" x14ac:dyDescent="0.15">
      <c r="A19" s="14"/>
      <c r="B19" s="122"/>
      <c r="C19" s="122"/>
      <c r="D19" s="15"/>
    </row>
    <row r="20" spans="1:4" ht="13.5" customHeight="1" x14ac:dyDescent="0.15"/>
  </sheetData>
  <sheetProtection algorithmName="SHA-512" hashValue="l5OuLVVJKA+ZNsn5fx4X0lnnuKWNtBn8bKxsffdI61IXCUVa6gvvFDLzsyZ1nXggbP/+GTh7/PDaqFalUxXFfA==" saltValue="iqjtRwWpGmuPfBUTF8x/bw==" spinCount="100000" sheet="1" objects="1" selectLockedCells="1"/>
  <mergeCells count="10">
    <mergeCell ref="B15:C15"/>
    <mergeCell ref="B16:C16"/>
    <mergeCell ref="B17:C17"/>
    <mergeCell ref="B18:C18"/>
    <mergeCell ref="B19:C19"/>
    <mergeCell ref="A1:D1"/>
    <mergeCell ref="A2:D2"/>
    <mergeCell ref="B12:C12"/>
    <mergeCell ref="B13:C13"/>
    <mergeCell ref="B14:C14"/>
  </mergeCells>
  <phoneticPr fontId="39" type="noConversion"/>
  <printOptions horizontalCentered="1"/>
  <pageMargins left="0.25" right="0.25" top="0.75" bottom="0.75" header="0.3" footer="0.3"/>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7"/>
  <sheetViews>
    <sheetView view="pageBreakPreview" zoomScaleNormal="100" workbookViewId="0">
      <selection activeCell="E7" sqref="E7"/>
    </sheetView>
  </sheetViews>
  <sheetFormatPr defaultColWidth="9" defaultRowHeight="30" customHeight="1" x14ac:dyDescent="0.15"/>
  <cols>
    <col min="1" max="1" width="8.5" style="90" customWidth="1"/>
    <col min="2" max="2" width="31.75" style="90" customWidth="1"/>
    <col min="3" max="3" width="27.5" style="90" customWidth="1"/>
    <col min="4" max="4" width="21.75" style="90" customWidth="1"/>
    <col min="5" max="5" width="11.375" style="90" customWidth="1"/>
    <col min="6" max="16384" width="9" style="90"/>
  </cols>
  <sheetData>
    <row r="1" spans="1:4" ht="46.15" customHeight="1" x14ac:dyDescent="0.15">
      <c r="A1" s="99" t="s">
        <v>4</v>
      </c>
      <c r="B1" s="99"/>
      <c r="C1" s="99"/>
      <c r="D1" s="99"/>
    </row>
    <row r="2" spans="1:4" ht="28.9" customHeight="1" x14ac:dyDescent="0.15">
      <c r="A2" s="100" t="s">
        <v>5</v>
      </c>
      <c r="B2" s="100"/>
      <c r="C2" s="100"/>
      <c r="D2" s="100"/>
    </row>
    <row r="3" spans="1:4" ht="34.9" customHeight="1" x14ac:dyDescent="0.15">
      <c r="A3" s="91" t="s">
        <v>6</v>
      </c>
      <c r="B3" s="91" t="s">
        <v>7</v>
      </c>
      <c r="C3" s="91" t="s">
        <v>8</v>
      </c>
      <c r="D3" s="91" t="s">
        <v>9</v>
      </c>
    </row>
    <row r="4" spans="1:4" ht="30" customHeight="1" x14ac:dyDescent="0.15">
      <c r="A4" s="91">
        <v>1</v>
      </c>
      <c r="B4" s="92" t="s">
        <v>10</v>
      </c>
      <c r="C4" s="93">
        <f>海景大道汇总!D17</f>
        <v>0</v>
      </c>
      <c r="D4" s="91"/>
    </row>
    <row r="5" spans="1:4" ht="30" customHeight="1" x14ac:dyDescent="0.15">
      <c r="A5" s="91">
        <v>2</v>
      </c>
      <c r="B5" s="92" t="s">
        <v>11</v>
      </c>
      <c r="C5" s="93">
        <f>轻纺大道汇总!D17</f>
        <v>0</v>
      </c>
      <c r="D5" s="91"/>
    </row>
    <row r="6" spans="1:4" ht="30" customHeight="1" x14ac:dyDescent="0.15">
      <c r="A6" s="91">
        <v>3</v>
      </c>
      <c r="B6" s="92" t="s">
        <v>12</v>
      </c>
      <c r="C6" s="93">
        <f>'港塘路汇总 '!D17</f>
        <v>0</v>
      </c>
      <c r="D6" s="91"/>
    </row>
    <row r="7" spans="1:4" ht="30" customHeight="1" x14ac:dyDescent="0.15">
      <c r="A7" s="94">
        <v>4</v>
      </c>
      <c r="B7" s="94" t="s">
        <v>13</v>
      </c>
      <c r="C7" s="95">
        <f>SUM(C4:C6)</f>
        <v>0</v>
      </c>
      <c r="D7" s="91"/>
    </row>
  </sheetData>
  <sheetProtection algorithmName="SHA-512" hashValue="ySaaCUtdADSDjNexFV7hBas8WfEvaxYAOkmFGkmu/gRxTkatiwahg+zAbLOnwMGIHyHYgEUgiEB18LGLxKohOQ==" saltValue="fhND9jk2WSNW//QJURA9FA==" spinCount="100000" sheet="1" objects="1" selectLockedCells="1"/>
  <mergeCells count="2">
    <mergeCell ref="A1:D1"/>
    <mergeCell ref="A2:D2"/>
  </mergeCells>
  <phoneticPr fontId="39" type="noConversion"/>
  <printOptions horizontalCentered="1"/>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9"/>
  <sheetViews>
    <sheetView view="pageBreakPreview" zoomScaleNormal="100" workbookViewId="0">
      <selection activeCell="E12" sqref="E12"/>
    </sheetView>
  </sheetViews>
  <sheetFormatPr defaultColWidth="9" defaultRowHeight="15.75" x14ac:dyDescent="0.15"/>
  <cols>
    <col min="1" max="1" width="6.875" style="64" customWidth="1"/>
    <col min="2" max="2" width="28.25" style="64" customWidth="1"/>
    <col min="3" max="3" width="5.75" style="64" customWidth="1"/>
    <col min="4" max="4" width="6.875" style="64" customWidth="1"/>
    <col min="5" max="5" width="9.125" style="65" customWidth="1"/>
    <col min="6" max="6" width="9.75" style="64" customWidth="1"/>
    <col min="7" max="7" width="25.25" style="64" customWidth="1"/>
    <col min="8" max="16384" width="9" style="64"/>
  </cols>
  <sheetData>
    <row r="1" spans="1:7" ht="30.2" customHeight="1" x14ac:dyDescent="0.15">
      <c r="A1" s="101" t="s">
        <v>14</v>
      </c>
      <c r="B1" s="101"/>
      <c r="C1" s="101"/>
      <c r="D1" s="101"/>
      <c r="E1" s="101"/>
      <c r="F1" s="101"/>
      <c r="G1" s="101"/>
    </row>
    <row r="2" spans="1:7" ht="25.7" customHeight="1" x14ac:dyDescent="0.15">
      <c r="A2" s="102" t="s">
        <v>15</v>
      </c>
      <c r="B2" s="102"/>
      <c r="C2" s="102"/>
      <c r="D2" s="102"/>
      <c r="E2" s="102"/>
      <c r="F2" s="102"/>
      <c r="G2" s="102"/>
    </row>
    <row r="3" spans="1:7" ht="25.7" customHeight="1" x14ac:dyDescent="0.15">
      <c r="A3" s="103" t="s">
        <v>16</v>
      </c>
      <c r="B3" s="104"/>
      <c r="C3" s="104"/>
      <c r="D3" s="104"/>
      <c r="E3" s="104"/>
      <c r="F3" s="104"/>
      <c r="G3" s="105"/>
    </row>
    <row r="4" spans="1:7" ht="37.700000000000003" customHeight="1" x14ac:dyDescent="0.15">
      <c r="A4" s="66" t="s">
        <v>17</v>
      </c>
      <c r="B4" s="23" t="s">
        <v>18</v>
      </c>
      <c r="C4" s="23" t="s">
        <v>19</v>
      </c>
      <c r="D4" s="23" t="s">
        <v>20</v>
      </c>
      <c r="E4" s="22" t="s">
        <v>21</v>
      </c>
      <c r="F4" s="67" t="s">
        <v>22</v>
      </c>
      <c r="G4" s="24" t="s">
        <v>9</v>
      </c>
    </row>
    <row r="5" spans="1:7" ht="37.700000000000003" customHeight="1" x14ac:dyDescent="0.15">
      <c r="A5" s="68">
        <v>101</v>
      </c>
      <c r="B5" s="69" t="s">
        <v>23</v>
      </c>
      <c r="C5" s="70"/>
      <c r="D5" s="71"/>
      <c r="E5" s="72"/>
      <c r="F5" s="72"/>
      <c r="G5" s="57"/>
    </row>
    <row r="6" spans="1:7" ht="37.700000000000003" customHeight="1" x14ac:dyDescent="0.15">
      <c r="A6" s="68" t="s">
        <v>24</v>
      </c>
      <c r="B6" s="69" t="s">
        <v>25</v>
      </c>
      <c r="C6" s="70"/>
      <c r="D6" s="73"/>
      <c r="E6" s="72"/>
      <c r="F6" s="72"/>
      <c r="G6" s="57"/>
    </row>
    <row r="7" spans="1:7" ht="37.700000000000003" customHeight="1" x14ac:dyDescent="0.15">
      <c r="A7" s="68" t="s">
        <v>26</v>
      </c>
      <c r="B7" s="69" t="s">
        <v>27</v>
      </c>
      <c r="C7" s="70" t="s">
        <v>28</v>
      </c>
      <c r="D7" s="73">
        <v>1</v>
      </c>
      <c r="E7" s="72">
        <f>(海景大道汇总!D14+海景大道汇总!D15)*0.5/1000</f>
        <v>0</v>
      </c>
      <c r="F7" s="72">
        <f>D7*E7</f>
        <v>0</v>
      </c>
      <c r="G7" s="57" t="s">
        <v>29</v>
      </c>
    </row>
    <row r="8" spans="1:7" ht="25.7" customHeight="1" x14ac:dyDescent="0.15">
      <c r="A8" s="68" t="s">
        <v>30</v>
      </c>
      <c r="B8" s="69" t="s">
        <v>31</v>
      </c>
      <c r="C8" s="74" t="s">
        <v>32</v>
      </c>
      <c r="D8" s="71"/>
      <c r="E8" s="72"/>
      <c r="F8" s="75"/>
      <c r="G8" s="76"/>
    </row>
    <row r="9" spans="1:7" ht="65.45" customHeight="1" x14ac:dyDescent="0.15">
      <c r="A9" s="68" t="s">
        <v>33</v>
      </c>
      <c r="B9" s="69" t="s">
        <v>34</v>
      </c>
      <c r="C9" s="70" t="s">
        <v>28</v>
      </c>
      <c r="D9" s="71">
        <v>1</v>
      </c>
      <c r="E9" s="77"/>
      <c r="F9" s="72">
        <f>D9*E9</f>
        <v>0</v>
      </c>
      <c r="G9" s="57" t="s">
        <v>35</v>
      </c>
    </row>
    <row r="10" spans="1:7" ht="60" customHeight="1" x14ac:dyDescent="0.15">
      <c r="A10" s="68" t="s">
        <v>36</v>
      </c>
      <c r="B10" s="69" t="s">
        <v>37</v>
      </c>
      <c r="C10" s="70" t="s">
        <v>28</v>
      </c>
      <c r="D10" s="71">
        <v>1</v>
      </c>
      <c r="E10" s="72">
        <f>海景大道汇总!D15*1.5/100</f>
        <v>0</v>
      </c>
      <c r="F10" s="72">
        <f t="shared" ref="F10" si="0">D10*E10</f>
        <v>0</v>
      </c>
      <c r="G10" s="57" t="s">
        <v>38</v>
      </c>
    </row>
    <row r="11" spans="1:7" ht="25.7" customHeight="1" x14ac:dyDescent="0.15">
      <c r="A11" s="68" t="s">
        <v>39</v>
      </c>
      <c r="B11" s="69" t="s">
        <v>40</v>
      </c>
      <c r="C11" s="74" t="s">
        <v>32</v>
      </c>
      <c r="D11" s="71"/>
      <c r="E11" s="72"/>
      <c r="F11" s="72"/>
      <c r="G11" s="57"/>
    </row>
    <row r="12" spans="1:7" s="62" customFormat="1" ht="80.45" customHeight="1" x14ac:dyDescent="0.15">
      <c r="A12" s="68" t="s">
        <v>41</v>
      </c>
      <c r="B12" s="69" t="s">
        <v>42</v>
      </c>
      <c r="C12" s="70" t="s">
        <v>28</v>
      </c>
      <c r="D12" s="78">
        <v>1</v>
      </c>
      <c r="E12" s="79"/>
      <c r="F12" s="72">
        <f>D12*E12</f>
        <v>0</v>
      </c>
      <c r="G12" s="57" t="s">
        <v>43</v>
      </c>
    </row>
    <row r="13" spans="1:7" s="63" customFormat="1" ht="144.94999999999999" customHeight="1" x14ac:dyDescent="0.15">
      <c r="A13" s="68" t="s">
        <v>44</v>
      </c>
      <c r="B13" s="69" t="s">
        <v>45</v>
      </c>
      <c r="C13" s="70" t="s">
        <v>28</v>
      </c>
      <c r="D13" s="78">
        <v>1</v>
      </c>
      <c r="E13" s="80"/>
      <c r="F13" s="72">
        <f t="shared" ref="F13:F18" si="1">D13*E13</f>
        <v>0</v>
      </c>
      <c r="G13" s="57" t="s">
        <v>46</v>
      </c>
    </row>
    <row r="14" spans="1:7" ht="51.95" customHeight="1" x14ac:dyDescent="0.15">
      <c r="A14" s="68" t="s">
        <v>47</v>
      </c>
      <c r="B14" s="69" t="s">
        <v>48</v>
      </c>
      <c r="C14" s="70" t="s">
        <v>28</v>
      </c>
      <c r="D14" s="71">
        <v>1</v>
      </c>
      <c r="E14" s="79"/>
      <c r="F14" s="72">
        <f t="shared" si="1"/>
        <v>0</v>
      </c>
      <c r="G14" s="57" t="s">
        <v>49</v>
      </c>
    </row>
    <row r="15" spans="1:7" ht="53.45" customHeight="1" x14ac:dyDescent="0.15">
      <c r="A15" s="68" t="s">
        <v>50</v>
      </c>
      <c r="B15" s="69" t="s">
        <v>51</v>
      </c>
      <c r="C15" s="70" t="s">
        <v>28</v>
      </c>
      <c r="D15" s="71">
        <v>1</v>
      </c>
      <c r="E15" s="79"/>
      <c r="F15" s="72">
        <f t="shared" si="1"/>
        <v>0</v>
      </c>
      <c r="G15" s="57" t="s">
        <v>52</v>
      </c>
    </row>
    <row r="16" spans="1:7" ht="67.150000000000006" customHeight="1" x14ac:dyDescent="0.15">
      <c r="A16" s="68" t="s">
        <v>53</v>
      </c>
      <c r="B16" s="69" t="s">
        <v>54</v>
      </c>
      <c r="C16" s="70" t="s">
        <v>28</v>
      </c>
      <c r="D16" s="71">
        <v>1</v>
      </c>
      <c r="E16" s="79"/>
      <c r="F16" s="72">
        <f t="shared" si="1"/>
        <v>0</v>
      </c>
      <c r="G16" s="57" t="s">
        <v>55</v>
      </c>
    </row>
    <row r="17" spans="1:7" ht="25.7" customHeight="1" x14ac:dyDescent="0.15">
      <c r="A17" s="68" t="s">
        <v>56</v>
      </c>
      <c r="B17" s="69" t="s">
        <v>57</v>
      </c>
      <c r="C17" s="74" t="s">
        <v>32</v>
      </c>
      <c r="D17" s="71"/>
      <c r="E17" s="72"/>
      <c r="F17" s="72"/>
      <c r="G17" s="57"/>
    </row>
    <row r="18" spans="1:7" ht="149.44999999999999" customHeight="1" x14ac:dyDescent="0.15">
      <c r="A18" s="68" t="s">
        <v>58</v>
      </c>
      <c r="B18" s="69" t="s">
        <v>57</v>
      </c>
      <c r="C18" s="70" t="s">
        <v>28</v>
      </c>
      <c r="D18" s="71">
        <v>1</v>
      </c>
      <c r="E18" s="79"/>
      <c r="F18" s="72">
        <f t="shared" si="1"/>
        <v>0</v>
      </c>
      <c r="G18" s="57" t="s">
        <v>59</v>
      </c>
    </row>
    <row r="19" spans="1:7" ht="25.7" customHeight="1" x14ac:dyDescent="0.15">
      <c r="A19" s="81" t="s">
        <v>60</v>
      </c>
      <c r="B19" s="82"/>
      <c r="C19" s="83"/>
      <c r="D19" s="83"/>
      <c r="E19" s="84"/>
      <c r="F19" s="85">
        <f>F7+F10</f>
        <v>0</v>
      </c>
      <c r="G19" s="86"/>
    </row>
  </sheetData>
  <sheetProtection password="CF68" sheet="1" objects="1" selectLockedCells="1"/>
  <protectedRanges>
    <protectedRange sqref="E8:E18" name="区域1_3"/>
  </protectedRanges>
  <mergeCells count="3">
    <mergeCell ref="A1:G1"/>
    <mergeCell ref="A2:G2"/>
    <mergeCell ref="A3:G3"/>
  </mergeCells>
  <phoneticPr fontId="39" type="noConversion"/>
  <printOptions horizontalCentered="1"/>
  <pageMargins left="0.25" right="0.25" top="0.75" bottom="0.75" header="0.3" footer="0.3"/>
  <pageSetup paperSize="9" fitToHeight="0"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G33"/>
  <sheetViews>
    <sheetView view="pageBreakPreview" zoomScaleNormal="100" workbookViewId="0">
      <selection activeCell="E10" sqref="E10"/>
    </sheetView>
  </sheetViews>
  <sheetFormatPr defaultColWidth="8.75" defaultRowHeight="15.75" x14ac:dyDescent="0.15"/>
  <cols>
    <col min="1" max="1" width="9.875" style="18" customWidth="1"/>
    <col min="2" max="2" width="27.25" style="18" customWidth="1"/>
    <col min="3" max="3" width="5.75" style="18" customWidth="1"/>
    <col min="4" max="4" width="7.5" style="18" customWidth="1"/>
    <col min="5" max="5" width="8.25" style="18" customWidth="1"/>
    <col min="6" max="6" width="9.5" style="18" customWidth="1"/>
    <col min="7" max="7" width="37.25" style="18" customWidth="1"/>
    <col min="8" max="16384" width="8.75" style="18"/>
  </cols>
  <sheetData>
    <row r="1" spans="1:7" ht="30.2" customHeight="1" x14ac:dyDescent="0.15">
      <c r="A1" s="106" t="s">
        <v>14</v>
      </c>
      <c r="B1" s="106"/>
      <c r="C1" s="106"/>
      <c r="D1" s="106"/>
      <c r="E1" s="106"/>
      <c r="F1" s="106"/>
      <c r="G1" s="106"/>
    </row>
    <row r="2" spans="1:7" ht="25.7" customHeight="1" x14ac:dyDescent="0.15">
      <c r="A2" s="107" t="s">
        <v>15</v>
      </c>
      <c r="B2" s="107"/>
      <c r="C2" s="107"/>
      <c r="D2" s="107"/>
      <c r="E2" s="107"/>
      <c r="F2" s="107"/>
      <c r="G2" s="107"/>
    </row>
    <row r="3" spans="1:7" ht="25.7" customHeight="1" x14ac:dyDescent="0.15">
      <c r="A3" s="108" t="s">
        <v>61</v>
      </c>
      <c r="B3" s="109"/>
      <c r="C3" s="109"/>
      <c r="D3" s="109"/>
      <c r="E3" s="109"/>
      <c r="F3" s="109"/>
      <c r="G3" s="110"/>
    </row>
    <row r="4" spans="1:7" ht="37.700000000000003" customHeight="1" x14ac:dyDescent="0.15">
      <c r="A4" s="19" t="s">
        <v>17</v>
      </c>
      <c r="B4" s="20" t="s">
        <v>18</v>
      </c>
      <c r="C4" s="20" t="s">
        <v>19</v>
      </c>
      <c r="D4" s="21" t="s">
        <v>20</v>
      </c>
      <c r="E4" s="22" t="s">
        <v>21</v>
      </c>
      <c r="F4" s="23" t="s">
        <v>22</v>
      </c>
      <c r="G4" s="24" t="s">
        <v>9</v>
      </c>
    </row>
    <row r="5" spans="1:7" s="16" customFormat="1" ht="39.950000000000003" customHeight="1" x14ac:dyDescent="0.15">
      <c r="A5" s="25" t="s">
        <v>62</v>
      </c>
      <c r="B5" s="26" t="s">
        <v>63</v>
      </c>
      <c r="C5" s="27" t="s">
        <v>64</v>
      </c>
      <c r="D5" s="28">
        <v>2</v>
      </c>
      <c r="E5" s="88"/>
      <c r="F5" s="30">
        <f>D5*E5</f>
        <v>0</v>
      </c>
      <c r="G5" s="31" t="s">
        <v>65</v>
      </c>
    </row>
    <row r="6" spans="1:7" s="16" customFormat="1" ht="39.950000000000003" customHeight="1" x14ac:dyDescent="0.15">
      <c r="A6" s="25" t="s">
        <v>66</v>
      </c>
      <c r="B6" s="26" t="s">
        <v>67</v>
      </c>
      <c r="C6" s="30"/>
      <c r="D6" s="28"/>
      <c r="E6" s="30"/>
      <c r="F6" s="30"/>
      <c r="G6" s="31"/>
    </row>
    <row r="7" spans="1:7" s="16" customFormat="1" ht="39.950000000000003" customHeight="1" x14ac:dyDescent="0.15">
      <c r="A7" s="33" t="s">
        <v>68</v>
      </c>
      <c r="B7" s="26" t="s">
        <v>69</v>
      </c>
      <c r="C7" s="27" t="s">
        <v>64</v>
      </c>
      <c r="D7" s="34">
        <v>888</v>
      </c>
      <c r="E7" s="29"/>
      <c r="F7" s="35">
        <f>D7*E7</f>
        <v>0</v>
      </c>
      <c r="G7" s="36" t="s">
        <v>70</v>
      </c>
    </row>
    <row r="8" spans="1:7" s="17" customFormat="1" ht="39.950000000000003" customHeight="1" x14ac:dyDescent="0.15">
      <c r="A8" s="33" t="s">
        <v>26</v>
      </c>
      <c r="B8" s="26" t="s">
        <v>71</v>
      </c>
      <c r="C8" s="27" t="s">
        <v>64</v>
      </c>
      <c r="D8" s="89">
        <v>2</v>
      </c>
      <c r="E8" s="29"/>
      <c r="F8" s="35">
        <f>D8*E8</f>
        <v>0</v>
      </c>
      <c r="G8" s="36" t="s">
        <v>72</v>
      </c>
    </row>
    <row r="9" spans="1:7" s="17" customFormat="1" ht="39.4" customHeight="1" x14ac:dyDescent="0.15">
      <c r="A9" s="33" t="s">
        <v>73</v>
      </c>
      <c r="B9" s="37" t="s">
        <v>74</v>
      </c>
      <c r="C9" s="26" t="s">
        <v>64</v>
      </c>
      <c r="D9" s="89">
        <v>444</v>
      </c>
      <c r="E9" s="87"/>
      <c r="F9" s="35">
        <f t="shared" ref="F9:F28" si="0">ROUND(D9*E9,0)</f>
        <v>0</v>
      </c>
      <c r="G9" s="36" t="s">
        <v>75</v>
      </c>
    </row>
    <row r="10" spans="1:7" s="17" customFormat="1" ht="55.7" customHeight="1" x14ac:dyDescent="0.15">
      <c r="A10" s="33" t="s">
        <v>76</v>
      </c>
      <c r="B10" s="37" t="s">
        <v>77</v>
      </c>
      <c r="C10" s="26" t="s">
        <v>64</v>
      </c>
      <c r="D10" s="89">
        <v>5924</v>
      </c>
      <c r="E10" s="29"/>
      <c r="F10" s="35">
        <f t="shared" si="0"/>
        <v>0</v>
      </c>
      <c r="G10" s="36" t="s">
        <v>78</v>
      </c>
    </row>
    <row r="11" spans="1:7" s="17" customFormat="1" ht="42.4" customHeight="1" x14ac:dyDescent="0.15">
      <c r="A11" s="39" t="s">
        <v>79</v>
      </c>
      <c r="B11" s="26" t="s">
        <v>80</v>
      </c>
      <c r="C11" s="11"/>
      <c r="D11" s="40"/>
      <c r="E11" s="41"/>
      <c r="F11" s="35"/>
      <c r="G11" s="42"/>
    </row>
    <row r="12" spans="1:7" s="17" customFormat="1" ht="66" customHeight="1" x14ac:dyDescent="0.15">
      <c r="A12" s="33" t="s">
        <v>68</v>
      </c>
      <c r="B12" s="26" t="s">
        <v>81</v>
      </c>
      <c r="C12" s="26" t="s">
        <v>82</v>
      </c>
      <c r="D12" s="34">
        <v>600</v>
      </c>
      <c r="E12" s="29"/>
      <c r="F12" s="43">
        <f>D12*E12</f>
        <v>0</v>
      </c>
      <c r="G12" s="44" t="s">
        <v>83</v>
      </c>
    </row>
    <row r="13" spans="1:7" s="17" customFormat="1" ht="39.4" customHeight="1" x14ac:dyDescent="0.15">
      <c r="A13" s="33" t="s">
        <v>26</v>
      </c>
      <c r="B13" s="26" t="s">
        <v>84</v>
      </c>
      <c r="C13" s="26" t="s">
        <v>64</v>
      </c>
      <c r="D13" s="89">
        <v>6</v>
      </c>
      <c r="E13" s="29"/>
      <c r="F13" s="35">
        <f>D13*E13</f>
        <v>0</v>
      </c>
      <c r="G13" s="36" t="s">
        <v>85</v>
      </c>
    </row>
    <row r="14" spans="1:7" s="17" customFormat="1" ht="39.4" customHeight="1" x14ac:dyDescent="0.15">
      <c r="A14" s="33" t="s">
        <v>86</v>
      </c>
      <c r="B14" s="26" t="s">
        <v>87</v>
      </c>
      <c r="C14" s="11"/>
      <c r="D14" s="40"/>
      <c r="E14" s="41"/>
      <c r="F14" s="35"/>
      <c r="G14" s="42"/>
    </row>
    <row r="15" spans="1:7" s="17" customFormat="1" ht="39.4" customHeight="1" x14ac:dyDescent="0.15">
      <c r="A15" s="33" t="s">
        <v>68</v>
      </c>
      <c r="B15" s="26" t="s">
        <v>88</v>
      </c>
      <c r="C15" s="26" t="s">
        <v>64</v>
      </c>
      <c r="D15" s="89">
        <v>2</v>
      </c>
      <c r="E15" s="29"/>
      <c r="F15" s="35">
        <f t="shared" si="0"/>
        <v>0</v>
      </c>
      <c r="G15" s="36" t="s">
        <v>89</v>
      </c>
    </row>
    <row r="16" spans="1:7" s="17" customFormat="1" ht="39.4" customHeight="1" x14ac:dyDescent="0.15">
      <c r="A16" s="33" t="s">
        <v>26</v>
      </c>
      <c r="B16" s="26" t="s">
        <v>90</v>
      </c>
      <c r="C16" s="26" t="s">
        <v>64</v>
      </c>
      <c r="D16" s="89">
        <v>2</v>
      </c>
      <c r="E16" s="29"/>
      <c r="F16" s="35">
        <f t="shared" si="0"/>
        <v>0</v>
      </c>
      <c r="G16" s="36" t="s">
        <v>89</v>
      </c>
    </row>
    <row r="17" spans="1:7" s="17" customFormat="1" ht="39.4" customHeight="1" x14ac:dyDescent="0.15">
      <c r="A17" s="45" t="s">
        <v>73</v>
      </c>
      <c r="B17" s="26" t="s">
        <v>91</v>
      </c>
      <c r="C17" s="26" t="s">
        <v>64</v>
      </c>
      <c r="D17" s="89">
        <v>12</v>
      </c>
      <c r="E17" s="29"/>
      <c r="F17" s="35">
        <f t="shared" si="0"/>
        <v>0</v>
      </c>
      <c r="G17" s="36" t="s">
        <v>89</v>
      </c>
    </row>
    <row r="18" spans="1:7" s="17" customFormat="1" ht="39.4" customHeight="1" x14ac:dyDescent="0.15">
      <c r="A18" s="33" t="s">
        <v>76</v>
      </c>
      <c r="B18" s="26" t="s">
        <v>92</v>
      </c>
      <c r="C18" s="26" t="s">
        <v>64</v>
      </c>
      <c r="D18" s="89">
        <v>2</v>
      </c>
      <c r="E18" s="29"/>
      <c r="F18" s="35">
        <f t="shared" si="0"/>
        <v>0</v>
      </c>
      <c r="G18" s="36" t="s">
        <v>93</v>
      </c>
    </row>
    <row r="19" spans="1:7" s="17" customFormat="1" ht="39.4" customHeight="1" x14ac:dyDescent="0.15">
      <c r="A19" s="33" t="s">
        <v>94</v>
      </c>
      <c r="B19" s="26" t="s">
        <v>95</v>
      </c>
      <c r="C19" s="26" t="s">
        <v>64</v>
      </c>
      <c r="D19" s="89">
        <v>4</v>
      </c>
      <c r="E19" s="29"/>
      <c r="F19" s="35">
        <f t="shared" si="0"/>
        <v>0</v>
      </c>
      <c r="G19" s="36" t="s">
        <v>93</v>
      </c>
    </row>
    <row r="20" spans="1:7" s="17" customFormat="1" ht="39.4" customHeight="1" x14ac:dyDescent="0.15">
      <c r="A20" s="33" t="s">
        <v>96</v>
      </c>
      <c r="B20" s="26" t="s">
        <v>97</v>
      </c>
      <c r="C20" s="26" t="s">
        <v>64</v>
      </c>
      <c r="D20" s="89">
        <v>2</v>
      </c>
      <c r="E20" s="29"/>
      <c r="F20" s="35">
        <f t="shared" si="0"/>
        <v>0</v>
      </c>
      <c r="G20" s="36" t="s">
        <v>98</v>
      </c>
    </row>
    <row r="21" spans="1:7" s="17" customFormat="1" ht="39.4" customHeight="1" x14ac:dyDescent="0.15">
      <c r="A21" s="33" t="s">
        <v>99</v>
      </c>
      <c r="B21" s="46" t="s">
        <v>100</v>
      </c>
      <c r="C21" s="26" t="s">
        <v>64</v>
      </c>
      <c r="D21" s="89">
        <v>2</v>
      </c>
      <c r="E21" s="29"/>
      <c r="F21" s="35">
        <f t="shared" si="0"/>
        <v>0</v>
      </c>
      <c r="G21" s="47" t="s">
        <v>101</v>
      </c>
    </row>
    <row r="22" spans="1:7" s="17" customFormat="1" ht="39.4" customHeight="1" x14ac:dyDescent="0.15">
      <c r="A22" s="48" t="s">
        <v>102</v>
      </c>
      <c r="B22" s="26" t="s">
        <v>103</v>
      </c>
      <c r="C22" s="26" t="s">
        <v>64</v>
      </c>
      <c r="D22" s="89">
        <v>10</v>
      </c>
      <c r="E22" s="29"/>
      <c r="F22" s="35">
        <f t="shared" si="0"/>
        <v>0</v>
      </c>
      <c r="G22" s="36" t="s">
        <v>104</v>
      </c>
    </row>
    <row r="23" spans="1:7" s="17" customFormat="1" ht="39.4" customHeight="1" x14ac:dyDescent="0.15">
      <c r="A23" s="33" t="s">
        <v>105</v>
      </c>
      <c r="B23" s="26" t="s">
        <v>106</v>
      </c>
      <c r="C23" s="26" t="s">
        <v>107</v>
      </c>
      <c r="D23" s="89">
        <v>8886</v>
      </c>
      <c r="E23" s="29"/>
      <c r="F23" s="35">
        <f>D23*E23</f>
        <v>0</v>
      </c>
      <c r="G23" s="51" t="s">
        <v>108</v>
      </c>
    </row>
    <row r="24" spans="1:7" s="17" customFormat="1" ht="39.4" customHeight="1" x14ac:dyDescent="0.15">
      <c r="A24" s="33" t="s">
        <v>109</v>
      </c>
      <c r="B24" s="26" t="s">
        <v>110</v>
      </c>
      <c r="C24" s="26" t="s">
        <v>64</v>
      </c>
      <c r="D24" s="89">
        <v>8886</v>
      </c>
      <c r="E24" s="29"/>
      <c r="F24" s="35">
        <f t="shared" si="0"/>
        <v>0</v>
      </c>
      <c r="G24" s="52" t="s">
        <v>111</v>
      </c>
    </row>
    <row r="25" spans="1:7" s="17" customFormat="1" ht="39.4" customHeight="1" x14ac:dyDescent="0.15">
      <c r="A25" s="33" t="s">
        <v>112</v>
      </c>
      <c r="B25" s="26" t="s">
        <v>113</v>
      </c>
      <c r="C25" s="11"/>
      <c r="D25" s="40"/>
      <c r="E25" s="41"/>
      <c r="F25" s="35"/>
      <c r="G25" s="42"/>
    </row>
    <row r="26" spans="1:7" s="17" customFormat="1" ht="39.4" customHeight="1" x14ac:dyDescent="0.15">
      <c r="A26" s="33" t="s">
        <v>114</v>
      </c>
      <c r="B26" s="26" t="s">
        <v>115</v>
      </c>
      <c r="C26" s="11"/>
      <c r="D26" s="40"/>
      <c r="E26" s="41"/>
      <c r="F26" s="35"/>
      <c r="G26" s="42"/>
    </row>
    <row r="27" spans="1:7" s="17" customFormat="1" ht="39.4" customHeight="1" x14ac:dyDescent="0.15">
      <c r="A27" s="33" t="s">
        <v>76</v>
      </c>
      <c r="B27" s="26" t="s">
        <v>116</v>
      </c>
      <c r="C27" s="26" t="s">
        <v>107</v>
      </c>
      <c r="D27" s="26">
        <v>8886</v>
      </c>
      <c r="E27" s="29"/>
      <c r="F27" s="35">
        <f t="shared" si="0"/>
        <v>0</v>
      </c>
      <c r="G27" s="54" t="s">
        <v>117</v>
      </c>
    </row>
    <row r="28" spans="1:7" s="17" customFormat="1" ht="39.4" customHeight="1" x14ac:dyDescent="0.15">
      <c r="A28" s="33" t="s">
        <v>118</v>
      </c>
      <c r="B28" s="26" t="s">
        <v>119</v>
      </c>
      <c r="C28" s="26" t="s">
        <v>120</v>
      </c>
      <c r="D28" s="26">
        <v>80</v>
      </c>
      <c r="E28" s="53"/>
      <c r="F28" s="35">
        <f t="shared" si="0"/>
        <v>0</v>
      </c>
      <c r="G28" s="54" t="s">
        <v>121</v>
      </c>
    </row>
    <row r="29" spans="1:7" s="17" customFormat="1" ht="39.4" customHeight="1" x14ac:dyDescent="0.15">
      <c r="A29" s="33"/>
      <c r="B29" s="55"/>
      <c r="C29" s="11"/>
      <c r="D29" s="40"/>
      <c r="E29" s="56"/>
      <c r="F29" s="35"/>
      <c r="G29" s="57"/>
    </row>
    <row r="30" spans="1:7" ht="26.45" customHeight="1" x14ac:dyDescent="0.15">
      <c r="A30" s="111" t="s">
        <v>122</v>
      </c>
      <c r="B30" s="112"/>
      <c r="C30" s="58"/>
      <c r="D30" s="58"/>
      <c r="E30" s="58"/>
      <c r="F30" s="59">
        <f>SUM(F5:F28)</f>
        <v>0</v>
      </c>
      <c r="G30" s="60"/>
    </row>
    <row r="31" spans="1:7" ht="33.950000000000003" customHeight="1" x14ac:dyDescent="0.15">
      <c r="A31" s="61"/>
      <c r="B31" s="61"/>
      <c r="C31" s="61"/>
      <c r="D31" s="61"/>
      <c r="E31" s="61"/>
      <c r="F31" s="61"/>
    </row>
    <row r="32" spans="1:7" ht="25.7" customHeight="1" x14ac:dyDescent="0.15"/>
    <row r="33" spans="2:2" ht="25.7" customHeight="1" x14ac:dyDescent="0.15">
      <c r="B33" s="18" t="s">
        <v>123</v>
      </c>
    </row>
  </sheetData>
  <sheetProtection password="CF68" sheet="1" objects="1" selectLockedCells="1"/>
  <protectedRanges>
    <protectedRange sqref="E29 E22:E23 E11:E15 E17:E20 D16" name="区域1"/>
    <protectedRange sqref="E13:E14" name="区域1_2"/>
    <protectedRange sqref="E17" name="区域1_3"/>
    <protectedRange sqref="E23" name="区域1_3_1"/>
  </protectedRanges>
  <mergeCells count="4">
    <mergeCell ref="A1:G1"/>
    <mergeCell ref="A2:G2"/>
    <mergeCell ref="A3:G3"/>
    <mergeCell ref="A30:B30"/>
  </mergeCells>
  <phoneticPr fontId="39" type="noConversion"/>
  <printOptions horizontalCentered="1"/>
  <pageMargins left="0" right="0" top="1" bottom="1" header="0.5" footer="0.5"/>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D20"/>
  <sheetViews>
    <sheetView view="pageBreakPreview" zoomScaleNormal="100" workbookViewId="0">
      <selection activeCell="E17" sqref="E17"/>
    </sheetView>
  </sheetViews>
  <sheetFormatPr defaultColWidth="8.75" defaultRowHeight="15.75" x14ac:dyDescent="0.15"/>
  <cols>
    <col min="1" max="1" width="6.625" style="1" customWidth="1"/>
    <col min="2" max="2" width="14" style="1" customWidth="1"/>
    <col min="3" max="3" width="49.625" style="1" customWidth="1"/>
    <col min="4" max="4" width="21.125" style="1" customWidth="1"/>
    <col min="5" max="5" width="11.25" style="1" customWidth="1"/>
    <col min="6" max="16384" width="8.75" style="1"/>
  </cols>
  <sheetData>
    <row r="1" spans="1:4" ht="36" customHeight="1" x14ac:dyDescent="0.15">
      <c r="A1" s="113" t="s">
        <v>124</v>
      </c>
      <c r="B1" s="114"/>
      <c r="C1" s="114"/>
      <c r="D1" s="114"/>
    </row>
    <row r="2" spans="1:4" ht="30" customHeight="1" x14ac:dyDescent="0.15">
      <c r="A2" s="115" t="s">
        <v>15</v>
      </c>
      <c r="B2" s="116"/>
      <c r="C2" s="116"/>
      <c r="D2" s="116"/>
    </row>
    <row r="3" spans="1:4" ht="30" customHeight="1" x14ac:dyDescent="0.15">
      <c r="A3" s="2" t="s">
        <v>6</v>
      </c>
      <c r="B3" s="3" t="s">
        <v>125</v>
      </c>
      <c r="C3" s="3" t="s">
        <v>126</v>
      </c>
      <c r="D3" s="4" t="s">
        <v>127</v>
      </c>
    </row>
    <row r="4" spans="1:4" ht="30" customHeight="1" x14ac:dyDescent="0.15">
      <c r="A4" s="5">
        <v>1</v>
      </c>
      <c r="B4" s="6">
        <v>100</v>
      </c>
      <c r="C4" s="6" t="s">
        <v>128</v>
      </c>
      <c r="D4" s="7">
        <f>'海景大道100章 '!F19</f>
        <v>0</v>
      </c>
    </row>
    <row r="5" spans="1:4" ht="30" customHeight="1" x14ac:dyDescent="0.15">
      <c r="A5" s="5">
        <v>2</v>
      </c>
      <c r="B5" s="6">
        <v>200</v>
      </c>
      <c r="C5" s="6" t="s">
        <v>129</v>
      </c>
      <c r="D5" s="7"/>
    </row>
    <row r="6" spans="1:4" ht="30" customHeight="1" x14ac:dyDescent="0.15">
      <c r="A6" s="5">
        <v>3</v>
      </c>
      <c r="B6" s="6">
        <v>300</v>
      </c>
      <c r="C6" s="8" t="s">
        <v>130</v>
      </c>
      <c r="D6" s="7"/>
    </row>
    <row r="7" spans="1:4" ht="30" customHeight="1" x14ac:dyDescent="0.15">
      <c r="A7" s="5">
        <v>4</v>
      </c>
      <c r="B7" s="6">
        <v>400</v>
      </c>
      <c r="C7" s="9" t="s">
        <v>131</v>
      </c>
      <c r="D7" s="7"/>
    </row>
    <row r="8" spans="1:4" ht="30" customHeight="1" x14ac:dyDescent="0.15">
      <c r="A8" s="5">
        <v>5</v>
      </c>
      <c r="B8" s="6">
        <v>500</v>
      </c>
      <c r="C8" s="9" t="s">
        <v>132</v>
      </c>
      <c r="D8" s="7"/>
    </row>
    <row r="9" spans="1:4" ht="30" customHeight="1" x14ac:dyDescent="0.15">
      <c r="A9" s="5">
        <v>6</v>
      </c>
      <c r="B9" s="6">
        <v>600</v>
      </c>
      <c r="C9" s="6" t="s">
        <v>133</v>
      </c>
      <c r="D9" s="7">
        <f>海景大道600章!F30</f>
        <v>0</v>
      </c>
    </row>
    <row r="10" spans="1:4" ht="30" customHeight="1" x14ac:dyDescent="0.15">
      <c r="A10" s="5">
        <v>7</v>
      </c>
      <c r="B10" s="6">
        <v>700</v>
      </c>
      <c r="C10" s="9" t="s">
        <v>134</v>
      </c>
      <c r="D10" s="7">
        <v>0</v>
      </c>
    </row>
    <row r="11" spans="1:4" ht="30" customHeight="1" x14ac:dyDescent="0.15">
      <c r="A11" s="5">
        <v>8</v>
      </c>
      <c r="B11" s="6">
        <v>900</v>
      </c>
      <c r="C11" s="10" t="s">
        <v>135</v>
      </c>
      <c r="D11" s="7"/>
    </row>
    <row r="12" spans="1:4" ht="30" customHeight="1" x14ac:dyDescent="0.15">
      <c r="A12" s="5">
        <v>9</v>
      </c>
      <c r="B12" s="117" t="s">
        <v>136</v>
      </c>
      <c r="C12" s="117"/>
      <c r="D12" s="7">
        <f>SUM(D4:D11)</f>
        <v>0</v>
      </c>
    </row>
    <row r="13" spans="1:4" ht="30" customHeight="1" x14ac:dyDescent="0.15">
      <c r="A13" s="5">
        <v>10</v>
      </c>
      <c r="B13" s="118" t="s">
        <v>137</v>
      </c>
      <c r="C13" s="119"/>
      <c r="D13" s="7">
        <f>'海景大道100章 '!F7</f>
        <v>0</v>
      </c>
    </row>
    <row r="14" spans="1:4" ht="30" customHeight="1" x14ac:dyDescent="0.15">
      <c r="A14" s="5">
        <v>11</v>
      </c>
      <c r="B14" s="119" t="s">
        <v>138</v>
      </c>
      <c r="C14" s="119"/>
      <c r="D14" s="7">
        <f>'海景大道100章 '!F10</f>
        <v>0</v>
      </c>
    </row>
    <row r="15" spans="1:4" ht="30" customHeight="1" x14ac:dyDescent="0.15">
      <c r="A15" s="5">
        <v>12</v>
      </c>
      <c r="B15" s="119" t="s">
        <v>139</v>
      </c>
      <c r="C15" s="119"/>
      <c r="D15" s="7">
        <f>D9</f>
        <v>0</v>
      </c>
    </row>
    <row r="16" spans="1:4" ht="30" customHeight="1" x14ac:dyDescent="0.15">
      <c r="A16" s="5">
        <v>13</v>
      </c>
      <c r="B16" s="118" t="s">
        <v>140</v>
      </c>
      <c r="C16" s="119"/>
      <c r="D16" s="7">
        <f>D15*0/100</f>
        <v>0</v>
      </c>
    </row>
    <row r="17" spans="1:4" ht="30" customHeight="1" x14ac:dyDescent="0.15">
      <c r="A17" s="12">
        <v>14</v>
      </c>
      <c r="B17" s="120" t="s">
        <v>141</v>
      </c>
      <c r="C17" s="121"/>
      <c r="D17" s="13">
        <f>D12+D16</f>
        <v>0</v>
      </c>
    </row>
    <row r="18" spans="1:4" ht="33" customHeight="1" x14ac:dyDescent="0.15">
      <c r="A18" s="14"/>
      <c r="B18" s="122"/>
      <c r="C18" s="122"/>
      <c r="D18" s="15"/>
    </row>
    <row r="19" spans="1:4" ht="33" customHeight="1" x14ac:dyDescent="0.15">
      <c r="A19" s="14"/>
      <c r="B19" s="122"/>
      <c r="C19" s="122"/>
      <c r="D19" s="15"/>
    </row>
    <row r="20" spans="1:4" ht="13.5" customHeight="1" x14ac:dyDescent="0.15"/>
  </sheetData>
  <sheetProtection algorithmName="SHA-512" hashValue="jr6Z7nxqKV67TlUkWQqfO3AMU3lehQPStBqikr2fgfSAOvdH4Cp8H/sioGxiLnOymF9BwYP3IUqtWhD49x5ZpQ==" saltValue="1KbSMbZB50SHecyn1O8tBA==" spinCount="100000" sheet="1" objects="1" selectLockedCells="1"/>
  <mergeCells count="10">
    <mergeCell ref="B15:C15"/>
    <mergeCell ref="B16:C16"/>
    <mergeCell ref="B17:C17"/>
    <mergeCell ref="B18:C18"/>
    <mergeCell ref="B19:C19"/>
    <mergeCell ref="A1:D1"/>
    <mergeCell ref="A2:D2"/>
    <mergeCell ref="B12:C12"/>
    <mergeCell ref="B13:C13"/>
    <mergeCell ref="B14:C14"/>
  </mergeCells>
  <phoneticPr fontId="39" type="noConversion"/>
  <printOptions horizontalCentered="1"/>
  <pageMargins left="0.25" right="0.25" top="0.75" bottom="0.75" header="0.3" footer="0.3"/>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9"/>
  <sheetViews>
    <sheetView view="pageBreakPreview" zoomScaleNormal="100" workbookViewId="0">
      <selection activeCell="E9" sqref="E9"/>
    </sheetView>
  </sheetViews>
  <sheetFormatPr defaultColWidth="9" defaultRowHeight="15.75" x14ac:dyDescent="0.15"/>
  <cols>
    <col min="1" max="1" width="6.875" style="64" customWidth="1"/>
    <col min="2" max="2" width="29.125" style="64" customWidth="1"/>
    <col min="3" max="3" width="5.75" style="64" customWidth="1"/>
    <col min="4" max="4" width="6.875" style="64" customWidth="1"/>
    <col min="5" max="5" width="10.25" style="65" customWidth="1"/>
    <col min="6" max="6" width="11.375" style="64" customWidth="1"/>
    <col min="7" max="7" width="25.25" style="64" customWidth="1"/>
    <col min="8" max="16384" width="9" style="64"/>
  </cols>
  <sheetData>
    <row r="1" spans="1:7" ht="30.2" customHeight="1" x14ac:dyDescent="0.15">
      <c r="A1" s="101" t="s">
        <v>14</v>
      </c>
      <c r="B1" s="101"/>
      <c r="C1" s="101"/>
      <c r="D1" s="101"/>
      <c r="E1" s="101"/>
      <c r="F1" s="101"/>
      <c r="G1" s="101"/>
    </row>
    <row r="2" spans="1:7" ht="25.7" customHeight="1" x14ac:dyDescent="0.15">
      <c r="A2" s="102" t="s">
        <v>142</v>
      </c>
      <c r="B2" s="102"/>
      <c r="C2" s="102"/>
      <c r="D2" s="102"/>
      <c r="E2" s="102"/>
      <c r="F2" s="102"/>
      <c r="G2" s="102"/>
    </row>
    <row r="3" spans="1:7" ht="25.7" customHeight="1" x14ac:dyDescent="0.15">
      <c r="A3" s="103" t="s">
        <v>16</v>
      </c>
      <c r="B3" s="104"/>
      <c r="C3" s="104"/>
      <c r="D3" s="104"/>
      <c r="E3" s="104"/>
      <c r="F3" s="104"/>
      <c r="G3" s="105"/>
    </row>
    <row r="4" spans="1:7" ht="37.700000000000003" customHeight="1" x14ac:dyDescent="0.15">
      <c r="A4" s="66" t="s">
        <v>17</v>
      </c>
      <c r="B4" s="23" t="s">
        <v>18</v>
      </c>
      <c r="C4" s="23" t="s">
        <v>19</v>
      </c>
      <c r="D4" s="23" t="s">
        <v>20</v>
      </c>
      <c r="E4" s="22" t="s">
        <v>21</v>
      </c>
      <c r="F4" s="67" t="s">
        <v>22</v>
      </c>
      <c r="G4" s="24" t="s">
        <v>9</v>
      </c>
    </row>
    <row r="5" spans="1:7" ht="37.700000000000003" customHeight="1" x14ac:dyDescent="0.15">
      <c r="A5" s="68">
        <v>101</v>
      </c>
      <c r="B5" s="69" t="s">
        <v>23</v>
      </c>
      <c r="C5" s="70"/>
      <c r="D5" s="71"/>
      <c r="E5" s="72"/>
      <c r="F5" s="72"/>
      <c r="G5" s="57"/>
    </row>
    <row r="6" spans="1:7" ht="37.700000000000003" customHeight="1" x14ac:dyDescent="0.15">
      <c r="A6" s="68" t="s">
        <v>24</v>
      </c>
      <c r="B6" s="69" t="s">
        <v>25</v>
      </c>
      <c r="C6" s="70"/>
      <c r="D6" s="73"/>
      <c r="E6" s="72"/>
      <c r="F6" s="72"/>
      <c r="G6" s="57"/>
    </row>
    <row r="7" spans="1:7" ht="37.700000000000003" customHeight="1" x14ac:dyDescent="0.15">
      <c r="A7" s="68" t="s">
        <v>26</v>
      </c>
      <c r="B7" s="69" t="s">
        <v>27</v>
      </c>
      <c r="C7" s="70" t="s">
        <v>28</v>
      </c>
      <c r="D7" s="73">
        <v>1</v>
      </c>
      <c r="E7" s="72">
        <f>(轻纺大道汇总!D14+轻纺大道汇总!D15)*0.5/1000</f>
        <v>0</v>
      </c>
      <c r="F7" s="72">
        <f>D7*E7</f>
        <v>0</v>
      </c>
      <c r="G7" s="57" t="s">
        <v>29</v>
      </c>
    </row>
    <row r="8" spans="1:7" ht="25.7" customHeight="1" x14ac:dyDescent="0.15">
      <c r="A8" s="68" t="s">
        <v>30</v>
      </c>
      <c r="B8" s="69" t="s">
        <v>31</v>
      </c>
      <c r="C8" s="74" t="s">
        <v>32</v>
      </c>
      <c r="D8" s="71"/>
      <c r="E8" s="72"/>
      <c r="F8" s="75"/>
      <c r="G8" s="76"/>
    </row>
    <row r="9" spans="1:7" ht="65.45" customHeight="1" x14ac:dyDescent="0.15">
      <c r="A9" s="68" t="s">
        <v>33</v>
      </c>
      <c r="B9" s="69" t="s">
        <v>34</v>
      </c>
      <c r="C9" s="70" t="s">
        <v>28</v>
      </c>
      <c r="D9" s="71">
        <v>1</v>
      </c>
      <c r="E9" s="77"/>
      <c r="F9" s="72">
        <f>D9*E9</f>
        <v>0</v>
      </c>
      <c r="G9" s="57" t="s">
        <v>35</v>
      </c>
    </row>
    <row r="10" spans="1:7" ht="60" customHeight="1" x14ac:dyDescent="0.15">
      <c r="A10" s="68" t="s">
        <v>36</v>
      </c>
      <c r="B10" s="69" t="s">
        <v>37</v>
      </c>
      <c r="C10" s="70" t="s">
        <v>28</v>
      </c>
      <c r="D10" s="71">
        <v>1</v>
      </c>
      <c r="E10" s="72">
        <f>轻纺大道汇总!D15*1.5/100</f>
        <v>0</v>
      </c>
      <c r="F10" s="72">
        <f t="shared" ref="F10" si="0">D10*E10</f>
        <v>0</v>
      </c>
      <c r="G10" s="57" t="s">
        <v>38</v>
      </c>
    </row>
    <row r="11" spans="1:7" ht="25.7" customHeight="1" x14ac:dyDescent="0.15">
      <c r="A11" s="68" t="s">
        <v>39</v>
      </c>
      <c r="B11" s="69" t="s">
        <v>40</v>
      </c>
      <c r="C11" s="74" t="s">
        <v>32</v>
      </c>
      <c r="D11" s="71"/>
      <c r="E11" s="72"/>
      <c r="F11" s="72"/>
      <c r="G11" s="57"/>
    </row>
    <row r="12" spans="1:7" s="62" customFormat="1" ht="80.45" customHeight="1" x14ac:dyDescent="0.15">
      <c r="A12" s="68" t="s">
        <v>41</v>
      </c>
      <c r="B12" s="69" t="s">
        <v>42</v>
      </c>
      <c r="C12" s="70" t="s">
        <v>28</v>
      </c>
      <c r="D12" s="78">
        <v>1</v>
      </c>
      <c r="E12" s="79"/>
      <c r="F12" s="72">
        <f>D12*E12</f>
        <v>0</v>
      </c>
      <c r="G12" s="57" t="s">
        <v>43</v>
      </c>
    </row>
    <row r="13" spans="1:7" s="63" customFormat="1" ht="144.94999999999999" customHeight="1" x14ac:dyDescent="0.15">
      <c r="A13" s="68" t="s">
        <v>44</v>
      </c>
      <c r="B13" s="69" t="s">
        <v>45</v>
      </c>
      <c r="C13" s="70" t="s">
        <v>28</v>
      </c>
      <c r="D13" s="78">
        <v>1</v>
      </c>
      <c r="E13" s="80"/>
      <c r="F13" s="72">
        <f t="shared" ref="F13:F18" si="1">D13*E13</f>
        <v>0</v>
      </c>
      <c r="G13" s="57" t="s">
        <v>46</v>
      </c>
    </row>
    <row r="14" spans="1:7" ht="51.95" customHeight="1" x14ac:dyDescent="0.15">
      <c r="A14" s="68" t="s">
        <v>47</v>
      </c>
      <c r="B14" s="69" t="s">
        <v>48</v>
      </c>
      <c r="C14" s="70" t="s">
        <v>28</v>
      </c>
      <c r="D14" s="71">
        <v>1</v>
      </c>
      <c r="E14" s="79"/>
      <c r="F14" s="72">
        <f t="shared" si="1"/>
        <v>0</v>
      </c>
      <c r="G14" s="57" t="s">
        <v>49</v>
      </c>
    </row>
    <row r="15" spans="1:7" ht="53.45" customHeight="1" x14ac:dyDescent="0.15">
      <c r="A15" s="68" t="s">
        <v>50</v>
      </c>
      <c r="B15" s="69" t="s">
        <v>51</v>
      </c>
      <c r="C15" s="70" t="s">
        <v>28</v>
      </c>
      <c r="D15" s="71">
        <v>1</v>
      </c>
      <c r="E15" s="79"/>
      <c r="F15" s="72">
        <f t="shared" si="1"/>
        <v>0</v>
      </c>
      <c r="G15" s="57" t="s">
        <v>52</v>
      </c>
    </row>
    <row r="16" spans="1:7" ht="67.150000000000006" customHeight="1" x14ac:dyDescent="0.15">
      <c r="A16" s="68" t="s">
        <v>53</v>
      </c>
      <c r="B16" s="69" t="s">
        <v>54</v>
      </c>
      <c r="C16" s="70" t="s">
        <v>28</v>
      </c>
      <c r="D16" s="71">
        <v>1</v>
      </c>
      <c r="E16" s="79"/>
      <c r="F16" s="72">
        <f t="shared" si="1"/>
        <v>0</v>
      </c>
      <c r="G16" s="57" t="s">
        <v>55</v>
      </c>
    </row>
    <row r="17" spans="1:7" ht="25.7" customHeight="1" x14ac:dyDescent="0.15">
      <c r="A17" s="68" t="s">
        <v>56</v>
      </c>
      <c r="B17" s="69" t="s">
        <v>57</v>
      </c>
      <c r="C17" s="74" t="s">
        <v>32</v>
      </c>
      <c r="D17" s="71"/>
      <c r="E17" s="72"/>
      <c r="F17" s="72"/>
      <c r="G17" s="57"/>
    </row>
    <row r="18" spans="1:7" ht="149.44999999999999" customHeight="1" x14ac:dyDescent="0.15">
      <c r="A18" s="68" t="s">
        <v>58</v>
      </c>
      <c r="B18" s="69" t="s">
        <v>57</v>
      </c>
      <c r="C18" s="70" t="s">
        <v>28</v>
      </c>
      <c r="D18" s="71">
        <v>1</v>
      </c>
      <c r="E18" s="79"/>
      <c r="F18" s="72">
        <f t="shared" si="1"/>
        <v>0</v>
      </c>
      <c r="G18" s="57" t="s">
        <v>59</v>
      </c>
    </row>
    <row r="19" spans="1:7" ht="25.7" customHeight="1" x14ac:dyDescent="0.15">
      <c r="A19" s="81" t="s">
        <v>60</v>
      </c>
      <c r="B19" s="82"/>
      <c r="C19" s="83"/>
      <c r="D19" s="83"/>
      <c r="E19" s="84"/>
      <c r="F19" s="85">
        <f>F7+F10</f>
        <v>0</v>
      </c>
      <c r="G19" s="86"/>
    </row>
  </sheetData>
  <sheetProtection password="CF68" sheet="1" objects="1" selectLockedCells="1"/>
  <protectedRanges>
    <protectedRange sqref="E8:E18" name="区域1_3"/>
  </protectedRanges>
  <mergeCells count="3">
    <mergeCell ref="A1:G1"/>
    <mergeCell ref="A2:G2"/>
    <mergeCell ref="A3:G3"/>
  </mergeCells>
  <phoneticPr fontId="39" type="noConversion"/>
  <printOptions horizontalCentered="1"/>
  <pageMargins left="0.25" right="0.25" top="0.75" bottom="0.75" header="0.3" footer="0.3"/>
  <pageSetup paperSize="9" scale="97"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3"/>
  <sheetViews>
    <sheetView view="pageBreakPreview" topLeftCell="A5" zoomScaleNormal="100" workbookViewId="0">
      <selection activeCell="E5" sqref="E5"/>
    </sheetView>
  </sheetViews>
  <sheetFormatPr defaultColWidth="8.75" defaultRowHeight="15.75" x14ac:dyDescent="0.15"/>
  <cols>
    <col min="1" max="1" width="9.875" style="18" customWidth="1"/>
    <col min="2" max="2" width="27.25" style="18" customWidth="1"/>
    <col min="3" max="3" width="5.75" style="18" customWidth="1"/>
    <col min="4" max="4" width="7.5" style="18" customWidth="1"/>
    <col min="5" max="5" width="8.25" style="18" customWidth="1"/>
    <col min="6" max="6" width="9.5" style="18" customWidth="1"/>
    <col min="7" max="7" width="37.25" style="18" customWidth="1"/>
    <col min="8" max="16384" width="8.75" style="18"/>
  </cols>
  <sheetData>
    <row r="1" spans="1:7" ht="30.2" customHeight="1" x14ac:dyDescent="0.15">
      <c r="A1" s="106" t="s">
        <v>14</v>
      </c>
      <c r="B1" s="106"/>
      <c r="C1" s="106"/>
      <c r="D1" s="106"/>
      <c r="E1" s="106"/>
      <c r="F1" s="106"/>
      <c r="G1" s="106"/>
    </row>
    <row r="2" spans="1:7" ht="25.7" customHeight="1" x14ac:dyDescent="0.15">
      <c r="A2" s="123" t="s">
        <v>143</v>
      </c>
      <c r="B2" s="123"/>
      <c r="C2" s="123"/>
      <c r="D2" s="123"/>
      <c r="E2" s="123"/>
      <c r="F2" s="123"/>
      <c r="G2" s="123"/>
    </row>
    <row r="3" spans="1:7" ht="25.7" customHeight="1" x14ac:dyDescent="0.15">
      <c r="A3" s="108" t="s">
        <v>61</v>
      </c>
      <c r="B3" s="109"/>
      <c r="C3" s="109"/>
      <c r="D3" s="109"/>
      <c r="E3" s="109"/>
      <c r="F3" s="109"/>
      <c r="G3" s="110"/>
    </row>
    <row r="4" spans="1:7" ht="37.700000000000003" customHeight="1" x14ac:dyDescent="0.15">
      <c r="A4" s="19" t="s">
        <v>17</v>
      </c>
      <c r="B4" s="20" t="s">
        <v>18</v>
      </c>
      <c r="C4" s="20" t="s">
        <v>19</v>
      </c>
      <c r="D4" s="21" t="s">
        <v>20</v>
      </c>
      <c r="E4" s="22" t="s">
        <v>21</v>
      </c>
      <c r="F4" s="23" t="s">
        <v>22</v>
      </c>
      <c r="G4" s="24" t="s">
        <v>9</v>
      </c>
    </row>
    <row r="5" spans="1:7" s="16" customFormat="1" ht="39.950000000000003" customHeight="1" x14ac:dyDescent="0.15">
      <c r="A5" s="25" t="s">
        <v>62</v>
      </c>
      <c r="B5" s="26" t="s">
        <v>63</v>
      </c>
      <c r="C5" s="27" t="s">
        <v>64</v>
      </c>
      <c r="D5" s="28">
        <v>2</v>
      </c>
      <c r="E5" s="87"/>
      <c r="F5" s="30">
        <f>D5*E5</f>
        <v>0</v>
      </c>
      <c r="G5" s="31" t="s">
        <v>65</v>
      </c>
    </row>
    <row r="6" spans="1:7" s="16" customFormat="1" ht="39.950000000000003" customHeight="1" x14ac:dyDescent="0.15">
      <c r="A6" s="25" t="s">
        <v>66</v>
      </c>
      <c r="B6" s="26" t="s">
        <v>67</v>
      </c>
      <c r="C6" s="30"/>
      <c r="D6" s="28"/>
      <c r="E6" s="32"/>
      <c r="F6" s="30"/>
      <c r="G6" s="31"/>
    </row>
    <row r="7" spans="1:7" s="16" customFormat="1" ht="39.950000000000003" customHeight="1" x14ac:dyDescent="0.15">
      <c r="A7" s="33" t="s">
        <v>68</v>
      </c>
      <c r="B7" s="26" t="s">
        <v>69</v>
      </c>
      <c r="C7" s="27" t="s">
        <v>64</v>
      </c>
      <c r="D7" s="34">
        <v>683</v>
      </c>
      <c r="E7" s="87"/>
      <c r="F7" s="35">
        <f>D7*E7</f>
        <v>0</v>
      </c>
      <c r="G7" s="36" t="s">
        <v>70</v>
      </c>
    </row>
    <row r="8" spans="1:7" s="17" customFormat="1" ht="39.950000000000003" customHeight="1" x14ac:dyDescent="0.15">
      <c r="A8" s="33" t="s">
        <v>26</v>
      </c>
      <c r="B8" s="26" t="s">
        <v>71</v>
      </c>
      <c r="C8" s="27" t="s">
        <v>64</v>
      </c>
      <c r="D8" s="34">
        <v>4</v>
      </c>
      <c r="E8" s="87"/>
      <c r="F8" s="35">
        <f>D8*E8</f>
        <v>0</v>
      </c>
      <c r="G8" s="36" t="s">
        <v>72</v>
      </c>
    </row>
    <row r="9" spans="1:7" s="17" customFormat="1" ht="39.4" customHeight="1" x14ac:dyDescent="0.15">
      <c r="A9" s="33" t="s">
        <v>73</v>
      </c>
      <c r="B9" s="37" t="s">
        <v>74</v>
      </c>
      <c r="C9" s="26" t="s">
        <v>64</v>
      </c>
      <c r="D9" s="34">
        <v>170</v>
      </c>
      <c r="E9" s="87"/>
      <c r="F9" s="35">
        <f t="shared" ref="F9:F28" si="0">ROUND(D9*E9,0)</f>
        <v>0</v>
      </c>
      <c r="G9" s="36" t="s">
        <v>75</v>
      </c>
    </row>
    <row r="10" spans="1:7" s="17" customFormat="1" ht="55.7" customHeight="1" x14ac:dyDescent="0.15">
      <c r="A10" s="33" t="s">
        <v>76</v>
      </c>
      <c r="B10" s="37" t="s">
        <v>77</v>
      </c>
      <c r="C10" s="26" t="s">
        <v>64</v>
      </c>
      <c r="D10" s="34">
        <v>4557</v>
      </c>
      <c r="E10" s="87"/>
      <c r="F10" s="35">
        <f t="shared" si="0"/>
        <v>0</v>
      </c>
      <c r="G10" s="36" t="s">
        <v>78</v>
      </c>
    </row>
    <row r="11" spans="1:7" s="17" customFormat="1" ht="42.4" customHeight="1" x14ac:dyDescent="0.15">
      <c r="A11" s="39" t="s">
        <v>79</v>
      </c>
      <c r="B11" s="26" t="s">
        <v>80</v>
      </c>
      <c r="C11" s="11"/>
      <c r="D11" s="40"/>
      <c r="E11" s="41"/>
      <c r="F11" s="35"/>
      <c r="G11" s="42"/>
    </row>
    <row r="12" spans="1:7" s="17" customFormat="1" ht="66" customHeight="1" x14ac:dyDescent="0.15">
      <c r="A12" s="33" t="s">
        <v>68</v>
      </c>
      <c r="B12" s="26" t="s">
        <v>81</v>
      </c>
      <c r="C12" s="26" t="s">
        <v>82</v>
      </c>
      <c r="D12" s="34">
        <v>600</v>
      </c>
      <c r="E12" s="87"/>
      <c r="F12" s="43">
        <f>D12*E12</f>
        <v>0</v>
      </c>
      <c r="G12" s="44" t="s">
        <v>83</v>
      </c>
    </row>
    <row r="13" spans="1:7" s="17" customFormat="1" ht="39.4" customHeight="1" x14ac:dyDescent="0.15">
      <c r="A13" s="33" t="s">
        <v>26</v>
      </c>
      <c r="B13" s="26" t="s">
        <v>84</v>
      </c>
      <c r="C13" s="26" t="s">
        <v>64</v>
      </c>
      <c r="D13" s="34">
        <v>6</v>
      </c>
      <c r="E13" s="87"/>
      <c r="F13" s="35">
        <f>D13*E13</f>
        <v>0</v>
      </c>
      <c r="G13" s="36" t="s">
        <v>85</v>
      </c>
    </row>
    <row r="14" spans="1:7" s="17" customFormat="1" ht="39.4" customHeight="1" x14ac:dyDescent="0.15">
      <c r="A14" s="33" t="s">
        <v>86</v>
      </c>
      <c r="B14" s="26" t="s">
        <v>87</v>
      </c>
      <c r="C14" s="11"/>
      <c r="D14" s="40"/>
      <c r="E14" s="41"/>
      <c r="F14" s="35"/>
      <c r="G14" s="42"/>
    </row>
    <row r="15" spans="1:7" s="17" customFormat="1" ht="39.4" customHeight="1" x14ac:dyDescent="0.15">
      <c r="A15" s="33" t="s">
        <v>68</v>
      </c>
      <c r="B15" s="26" t="s">
        <v>88</v>
      </c>
      <c r="C15" s="26" t="s">
        <v>64</v>
      </c>
      <c r="D15" s="34">
        <v>2</v>
      </c>
      <c r="E15" s="87"/>
      <c r="F15" s="35">
        <f t="shared" si="0"/>
        <v>0</v>
      </c>
      <c r="G15" s="36" t="s">
        <v>89</v>
      </c>
    </row>
    <row r="16" spans="1:7" s="17" customFormat="1" ht="39.4" customHeight="1" x14ac:dyDescent="0.15">
      <c r="A16" s="33" t="s">
        <v>26</v>
      </c>
      <c r="B16" s="26" t="s">
        <v>90</v>
      </c>
      <c r="C16" s="26" t="s">
        <v>64</v>
      </c>
      <c r="D16" s="34">
        <v>2</v>
      </c>
      <c r="E16" s="87"/>
      <c r="F16" s="35">
        <f t="shared" si="0"/>
        <v>0</v>
      </c>
      <c r="G16" s="36" t="s">
        <v>89</v>
      </c>
    </row>
    <row r="17" spans="1:7" s="17" customFormat="1" ht="39.4" customHeight="1" x14ac:dyDescent="0.15">
      <c r="A17" s="45" t="s">
        <v>73</v>
      </c>
      <c r="B17" s="26" t="s">
        <v>91</v>
      </c>
      <c r="C17" s="26" t="s">
        <v>64</v>
      </c>
      <c r="D17" s="34">
        <v>18</v>
      </c>
      <c r="E17" s="87"/>
      <c r="F17" s="35">
        <f t="shared" si="0"/>
        <v>0</v>
      </c>
      <c r="G17" s="36" t="s">
        <v>89</v>
      </c>
    </row>
    <row r="18" spans="1:7" s="17" customFormat="1" ht="39.4" customHeight="1" x14ac:dyDescent="0.15">
      <c r="A18" s="33" t="s">
        <v>76</v>
      </c>
      <c r="B18" s="26" t="s">
        <v>92</v>
      </c>
      <c r="C18" s="26" t="s">
        <v>64</v>
      </c>
      <c r="D18" s="34">
        <v>2</v>
      </c>
      <c r="E18" s="87"/>
      <c r="F18" s="35">
        <f t="shared" si="0"/>
        <v>0</v>
      </c>
      <c r="G18" s="36" t="s">
        <v>93</v>
      </c>
    </row>
    <row r="19" spans="1:7" s="17" customFormat="1" ht="39.4" customHeight="1" x14ac:dyDescent="0.15">
      <c r="A19" s="33" t="s">
        <v>94</v>
      </c>
      <c r="B19" s="26" t="s">
        <v>95</v>
      </c>
      <c r="C19" s="26" t="s">
        <v>64</v>
      </c>
      <c r="D19" s="34">
        <v>4</v>
      </c>
      <c r="E19" s="87"/>
      <c r="F19" s="35">
        <f t="shared" si="0"/>
        <v>0</v>
      </c>
      <c r="G19" s="36" t="s">
        <v>93</v>
      </c>
    </row>
    <row r="20" spans="1:7" s="17" customFormat="1" ht="39.4" customHeight="1" x14ac:dyDescent="0.15">
      <c r="A20" s="33" t="s">
        <v>96</v>
      </c>
      <c r="B20" s="26" t="s">
        <v>97</v>
      </c>
      <c r="C20" s="26" t="s">
        <v>64</v>
      </c>
      <c r="D20" s="34">
        <v>2</v>
      </c>
      <c r="E20" s="87"/>
      <c r="F20" s="35">
        <f t="shared" si="0"/>
        <v>0</v>
      </c>
      <c r="G20" s="36" t="s">
        <v>98</v>
      </c>
    </row>
    <row r="21" spans="1:7" s="17" customFormat="1" ht="39.4" customHeight="1" x14ac:dyDescent="0.15">
      <c r="A21" s="33" t="s">
        <v>99</v>
      </c>
      <c r="B21" s="46" t="s">
        <v>100</v>
      </c>
      <c r="C21" s="26" t="s">
        <v>64</v>
      </c>
      <c r="D21" s="34">
        <v>2</v>
      </c>
      <c r="E21" s="87"/>
      <c r="F21" s="35">
        <f t="shared" si="0"/>
        <v>0</v>
      </c>
      <c r="G21" s="47" t="s">
        <v>101</v>
      </c>
    </row>
    <row r="22" spans="1:7" s="17" customFormat="1" ht="39.4" customHeight="1" x14ac:dyDescent="0.15">
      <c r="A22" s="48" t="s">
        <v>102</v>
      </c>
      <c r="B22" s="26" t="s">
        <v>103</v>
      </c>
      <c r="C22" s="26" t="s">
        <v>64</v>
      </c>
      <c r="D22" s="34">
        <v>10</v>
      </c>
      <c r="E22" s="87"/>
      <c r="F22" s="35">
        <f t="shared" si="0"/>
        <v>0</v>
      </c>
      <c r="G22" s="36" t="s">
        <v>104</v>
      </c>
    </row>
    <row r="23" spans="1:7" s="17" customFormat="1" ht="39.4" customHeight="1" x14ac:dyDescent="0.15">
      <c r="A23" s="48" t="s">
        <v>144</v>
      </c>
      <c r="B23" s="49" t="s">
        <v>145</v>
      </c>
      <c r="C23" s="26" t="s">
        <v>64</v>
      </c>
      <c r="D23" s="34">
        <v>2</v>
      </c>
      <c r="E23" s="87"/>
      <c r="F23" s="35">
        <f t="shared" si="0"/>
        <v>0</v>
      </c>
      <c r="G23" s="50" t="s">
        <v>146</v>
      </c>
    </row>
    <row r="24" spans="1:7" s="17" customFormat="1" ht="39.4" customHeight="1" x14ac:dyDescent="0.15">
      <c r="A24" s="48" t="s">
        <v>147</v>
      </c>
      <c r="B24" s="43" t="s">
        <v>148</v>
      </c>
      <c r="C24" s="26" t="s">
        <v>64</v>
      </c>
      <c r="D24" s="34">
        <v>20</v>
      </c>
      <c r="E24" s="87"/>
      <c r="F24" s="35">
        <f t="shared" si="0"/>
        <v>0</v>
      </c>
      <c r="G24" s="51" t="s">
        <v>149</v>
      </c>
    </row>
    <row r="25" spans="1:7" s="17" customFormat="1" ht="39.4" customHeight="1" x14ac:dyDescent="0.15">
      <c r="A25" s="48" t="s">
        <v>150</v>
      </c>
      <c r="B25" s="43" t="s">
        <v>151</v>
      </c>
      <c r="C25" s="26" t="s">
        <v>64</v>
      </c>
      <c r="D25" s="34">
        <v>6836</v>
      </c>
      <c r="E25" s="87"/>
      <c r="F25" s="35">
        <f t="shared" si="0"/>
        <v>0</v>
      </c>
      <c r="G25" s="51" t="s">
        <v>152</v>
      </c>
    </row>
    <row r="26" spans="1:7" s="17" customFormat="1" ht="39.4" customHeight="1" x14ac:dyDescent="0.15">
      <c r="A26" s="33" t="s">
        <v>105</v>
      </c>
      <c r="B26" s="26" t="s">
        <v>106</v>
      </c>
      <c r="C26" s="26" t="s">
        <v>107</v>
      </c>
      <c r="D26" s="34">
        <v>13672</v>
      </c>
      <c r="E26" s="87"/>
      <c r="F26" s="35">
        <f>D26*E26</f>
        <v>0</v>
      </c>
      <c r="G26" s="51" t="s">
        <v>108</v>
      </c>
    </row>
    <row r="27" spans="1:7" s="17" customFormat="1" ht="39.4" customHeight="1" x14ac:dyDescent="0.15">
      <c r="A27" s="33" t="s">
        <v>109</v>
      </c>
      <c r="B27" s="26" t="s">
        <v>110</v>
      </c>
      <c r="C27" s="26" t="s">
        <v>64</v>
      </c>
      <c r="D27" s="34">
        <v>6836</v>
      </c>
      <c r="E27" s="87"/>
      <c r="F27" s="35">
        <f t="shared" si="0"/>
        <v>0</v>
      </c>
      <c r="G27" s="52" t="s">
        <v>111</v>
      </c>
    </row>
    <row r="28" spans="1:7" s="17" customFormat="1" ht="39.4" customHeight="1" x14ac:dyDescent="0.15">
      <c r="A28" s="33" t="s">
        <v>118</v>
      </c>
      <c r="B28" s="26" t="s">
        <v>119</v>
      </c>
      <c r="C28" s="26" t="s">
        <v>120</v>
      </c>
      <c r="D28" s="49">
        <v>80</v>
      </c>
      <c r="E28" s="53"/>
      <c r="F28" s="35">
        <f t="shared" si="0"/>
        <v>0</v>
      </c>
      <c r="G28" s="54" t="s">
        <v>121</v>
      </c>
    </row>
    <row r="29" spans="1:7" s="17" customFormat="1" ht="39.4" customHeight="1" x14ac:dyDescent="0.15">
      <c r="A29" s="33"/>
      <c r="B29" s="55"/>
      <c r="C29" s="11"/>
      <c r="D29" s="40"/>
      <c r="E29" s="56"/>
      <c r="F29" s="35"/>
      <c r="G29" s="57"/>
    </row>
    <row r="30" spans="1:7" ht="26.45" customHeight="1" x14ac:dyDescent="0.15">
      <c r="A30" s="111" t="s">
        <v>122</v>
      </c>
      <c r="B30" s="112"/>
      <c r="C30" s="58"/>
      <c r="D30" s="58"/>
      <c r="E30" s="58"/>
      <c r="F30" s="59">
        <f>SUM(F5:F28)</f>
        <v>0</v>
      </c>
      <c r="G30" s="60"/>
    </row>
    <row r="31" spans="1:7" ht="33.950000000000003" customHeight="1" x14ac:dyDescent="0.15">
      <c r="A31" s="61"/>
      <c r="B31" s="61"/>
      <c r="C31" s="61"/>
      <c r="D31" s="61"/>
      <c r="E31" s="61"/>
      <c r="F31" s="61"/>
    </row>
    <row r="32" spans="1:7" ht="25.7" customHeight="1" x14ac:dyDescent="0.15"/>
    <row r="33" spans="2:2" ht="25.7" customHeight="1" x14ac:dyDescent="0.15">
      <c r="B33" s="18" t="s">
        <v>123</v>
      </c>
    </row>
  </sheetData>
  <sheetProtection password="CF68" sheet="1" objects="1" selectLockedCells="1"/>
  <protectedRanges>
    <protectedRange sqref="E29 E22 E11:E15 E17:E20 D16 E26" name="区域1"/>
    <protectedRange sqref="E13:E14" name="区域1_2"/>
    <protectedRange sqref="E17" name="区域1_3"/>
    <protectedRange sqref="E26" name="区域1_3_1"/>
  </protectedRanges>
  <mergeCells count="4">
    <mergeCell ref="A1:G1"/>
    <mergeCell ref="A2:G2"/>
    <mergeCell ref="A3:G3"/>
    <mergeCell ref="A30:B30"/>
  </mergeCells>
  <phoneticPr fontId="39" type="noConversion"/>
  <printOptions horizontalCentered="1"/>
  <pageMargins left="0" right="0" top="1" bottom="1" header="0.5" footer="0.5"/>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0"/>
  <sheetViews>
    <sheetView view="pageBreakPreview" zoomScaleNormal="100" workbookViewId="0">
      <selection activeCell="E17" sqref="E17"/>
    </sheetView>
  </sheetViews>
  <sheetFormatPr defaultColWidth="8.75" defaultRowHeight="15.75" x14ac:dyDescent="0.15"/>
  <cols>
    <col min="1" max="1" width="6.625" style="1" customWidth="1"/>
    <col min="2" max="2" width="14.5" style="1" customWidth="1"/>
    <col min="3" max="3" width="45.75" style="1" customWidth="1"/>
    <col min="4" max="4" width="22.75" style="1" customWidth="1"/>
    <col min="5" max="5" width="11.25" style="1" customWidth="1"/>
    <col min="6" max="16384" width="8.75" style="1"/>
  </cols>
  <sheetData>
    <row r="1" spans="1:4" ht="36" customHeight="1" x14ac:dyDescent="0.15">
      <c r="A1" s="113" t="s">
        <v>124</v>
      </c>
      <c r="B1" s="114"/>
      <c r="C1" s="114"/>
      <c r="D1" s="114"/>
    </row>
    <row r="2" spans="1:4" ht="30" customHeight="1" x14ac:dyDescent="0.15">
      <c r="A2" s="115" t="s">
        <v>142</v>
      </c>
      <c r="B2" s="116"/>
      <c r="C2" s="116"/>
      <c r="D2" s="116"/>
    </row>
    <row r="3" spans="1:4" ht="30" customHeight="1" x14ac:dyDescent="0.15">
      <c r="A3" s="2" t="s">
        <v>6</v>
      </c>
      <c r="B3" s="3" t="s">
        <v>125</v>
      </c>
      <c r="C3" s="3" t="s">
        <v>126</v>
      </c>
      <c r="D3" s="4" t="s">
        <v>127</v>
      </c>
    </row>
    <row r="4" spans="1:4" ht="30" customHeight="1" x14ac:dyDescent="0.15">
      <c r="A4" s="5">
        <v>1</v>
      </c>
      <c r="B4" s="6">
        <v>100</v>
      </c>
      <c r="C4" s="6" t="s">
        <v>128</v>
      </c>
      <c r="D4" s="7">
        <f>'轻纺大道100章 '!F19</f>
        <v>0</v>
      </c>
    </row>
    <row r="5" spans="1:4" ht="30" customHeight="1" x14ac:dyDescent="0.15">
      <c r="A5" s="5">
        <v>2</v>
      </c>
      <c r="B5" s="6">
        <v>200</v>
      </c>
      <c r="C5" s="6" t="s">
        <v>129</v>
      </c>
      <c r="D5" s="7"/>
    </row>
    <row r="6" spans="1:4" ht="30" customHeight="1" x14ac:dyDescent="0.15">
      <c r="A6" s="5">
        <v>3</v>
      </c>
      <c r="B6" s="6">
        <v>300</v>
      </c>
      <c r="C6" s="8" t="s">
        <v>130</v>
      </c>
      <c r="D6" s="7"/>
    </row>
    <row r="7" spans="1:4" ht="30" customHeight="1" x14ac:dyDescent="0.15">
      <c r="A7" s="5">
        <v>4</v>
      </c>
      <c r="B7" s="6">
        <v>400</v>
      </c>
      <c r="C7" s="9" t="s">
        <v>131</v>
      </c>
      <c r="D7" s="7"/>
    </row>
    <row r="8" spans="1:4" ht="30" customHeight="1" x14ac:dyDescent="0.15">
      <c r="A8" s="5">
        <v>5</v>
      </c>
      <c r="B8" s="6">
        <v>500</v>
      </c>
      <c r="C8" s="9" t="s">
        <v>132</v>
      </c>
      <c r="D8" s="7"/>
    </row>
    <row r="9" spans="1:4" ht="30" customHeight="1" x14ac:dyDescent="0.15">
      <c r="A9" s="5">
        <v>6</v>
      </c>
      <c r="B9" s="6">
        <v>600</v>
      </c>
      <c r="C9" s="6" t="s">
        <v>133</v>
      </c>
      <c r="D9" s="7">
        <f>轻纺大道600章!F30</f>
        <v>0</v>
      </c>
    </row>
    <row r="10" spans="1:4" ht="30" customHeight="1" x14ac:dyDescent="0.15">
      <c r="A10" s="5">
        <v>7</v>
      </c>
      <c r="B10" s="6">
        <v>700</v>
      </c>
      <c r="C10" s="9" t="s">
        <v>134</v>
      </c>
      <c r="D10" s="7">
        <v>0</v>
      </c>
    </row>
    <row r="11" spans="1:4" ht="30" customHeight="1" x14ac:dyDescent="0.15">
      <c r="A11" s="5">
        <v>8</v>
      </c>
      <c r="B11" s="6">
        <v>900</v>
      </c>
      <c r="C11" s="10" t="s">
        <v>135</v>
      </c>
      <c r="D11" s="7"/>
    </row>
    <row r="12" spans="1:4" ht="30" customHeight="1" x14ac:dyDescent="0.15">
      <c r="A12" s="5">
        <v>9</v>
      </c>
      <c r="B12" s="117" t="s">
        <v>136</v>
      </c>
      <c r="C12" s="117"/>
      <c r="D12" s="7">
        <f>SUM(D4:D11)</f>
        <v>0</v>
      </c>
    </row>
    <row r="13" spans="1:4" ht="30" customHeight="1" x14ac:dyDescent="0.15">
      <c r="A13" s="5">
        <v>10</v>
      </c>
      <c r="B13" s="118" t="s">
        <v>137</v>
      </c>
      <c r="C13" s="119"/>
      <c r="D13" s="7">
        <f>'轻纺大道100章 '!F7</f>
        <v>0</v>
      </c>
    </row>
    <row r="14" spans="1:4" ht="30" customHeight="1" x14ac:dyDescent="0.15">
      <c r="A14" s="5">
        <v>11</v>
      </c>
      <c r="B14" s="119" t="s">
        <v>138</v>
      </c>
      <c r="C14" s="119"/>
      <c r="D14" s="7">
        <f>'轻纺大道100章 '!F10</f>
        <v>0</v>
      </c>
    </row>
    <row r="15" spans="1:4" ht="30" customHeight="1" x14ac:dyDescent="0.15">
      <c r="A15" s="5">
        <v>12</v>
      </c>
      <c r="B15" s="119" t="s">
        <v>139</v>
      </c>
      <c r="C15" s="119"/>
      <c r="D15" s="7">
        <f>D9</f>
        <v>0</v>
      </c>
    </row>
    <row r="16" spans="1:4" ht="30" customHeight="1" x14ac:dyDescent="0.15">
      <c r="A16" s="5">
        <v>13</v>
      </c>
      <c r="B16" s="118" t="s">
        <v>140</v>
      </c>
      <c r="C16" s="119"/>
      <c r="D16" s="7">
        <f>D15*0/100</f>
        <v>0</v>
      </c>
    </row>
    <row r="17" spans="1:4" ht="30" customHeight="1" x14ac:dyDescent="0.15">
      <c r="A17" s="12">
        <v>14</v>
      </c>
      <c r="B17" s="120" t="s">
        <v>141</v>
      </c>
      <c r="C17" s="121"/>
      <c r="D17" s="13">
        <f>D12+D16</f>
        <v>0</v>
      </c>
    </row>
    <row r="18" spans="1:4" ht="33" customHeight="1" x14ac:dyDescent="0.15">
      <c r="A18" s="14"/>
      <c r="B18" s="122"/>
      <c r="C18" s="122"/>
      <c r="D18" s="15"/>
    </row>
    <row r="19" spans="1:4" ht="33" customHeight="1" x14ac:dyDescent="0.15">
      <c r="A19" s="14"/>
      <c r="B19" s="122"/>
      <c r="C19" s="122"/>
      <c r="D19" s="15"/>
    </row>
    <row r="20" spans="1:4" ht="13.5" customHeight="1" x14ac:dyDescent="0.15"/>
  </sheetData>
  <sheetProtection algorithmName="SHA-512" hashValue="pYrD6s+eUzq9XtOiJf1vt/VMvUD7c9xXv+mEraV3tdZNFMz7K2goY4iRLz4CQNDm0lJaukELLL9+75yAG0CSgg==" saltValue="2e7wY1xuKXv1XOtAxE1eIQ==" spinCount="100000" sheet="1" objects="1" selectLockedCells="1"/>
  <mergeCells count="10">
    <mergeCell ref="B15:C15"/>
    <mergeCell ref="B16:C16"/>
    <mergeCell ref="B17:C17"/>
    <mergeCell ref="B18:C18"/>
    <mergeCell ref="B19:C19"/>
    <mergeCell ref="A1:D1"/>
    <mergeCell ref="A2:D2"/>
    <mergeCell ref="B12:C12"/>
    <mergeCell ref="B13:C13"/>
    <mergeCell ref="B14:C14"/>
  </mergeCells>
  <phoneticPr fontId="39" type="noConversion"/>
  <printOptions horizontalCentered="1"/>
  <pageMargins left="0.25" right="0.25" top="0.75" bottom="0.75" header="0.3" footer="0.3"/>
  <pageSetup paperSize="9"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9"/>
  <sheetViews>
    <sheetView view="pageBreakPreview" topLeftCell="A9" zoomScaleNormal="100" workbookViewId="0">
      <selection activeCell="E9" sqref="E9"/>
    </sheetView>
  </sheetViews>
  <sheetFormatPr defaultColWidth="9" defaultRowHeight="15.75" x14ac:dyDescent="0.15"/>
  <cols>
    <col min="1" max="1" width="6.875" style="64" customWidth="1"/>
    <col min="2" max="2" width="26.25" style="64" customWidth="1"/>
    <col min="3" max="3" width="5.75" style="64" customWidth="1"/>
    <col min="4" max="4" width="6.875" style="64" customWidth="1"/>
    <col min="5" max="5" width="10.25" style="65" customWidth="1"/>
    <col min="6" max="6" width="11.375" style="64" customWidth="1"/>
    <col min="7" max="7" width="25.25" style="64" customWidth="1"/>
    <col min="8" max="16384" width="9" style="64"/>
  </cols>
  <sheetData>
    <row r="1" spans="1:7" ht="30.2" customHeight="1" x14ac:dyDescent="0.15">
      <c r="A1" s="101" t="s">
        <v>14</v>
      </c>
      <c r="B1" s="101"/>
      <c r="C1" s="101"/>
      <c r="D1" s="101"/>
      <c r="E1" s="101"/>
      <c r="F1" s="101"/>
      <c r="G1" s="101"/>
    </row>
    <row r="2" spans="1:7" ht="25.7" customHeight="1" x14ac:dyDescent="0.15">
      <c r="A2" s="102" t="s">
        <v>153</v>
      </c>
      <c r="B2" s="102"/>
      <c r="C2" s="102"/>
      <c r="D2" s="102"/>
      <c r="E2" s="102"/>
      <c r="F2" s="102"/>
      <c r="G2" s="102"/>
    </row>
    <row r="3" spans="1:7" ht="25.7" customHeight="1" x14ac:dyDescent="0.15">
      <c r="A3" s="103" t="s">
        <v>16</v>
      </c>
      <c r="B3" s="104"/>
      <c r="C3" s="104"/>
      <c r="D3" s="104"/>
      <c r="E3" s="104"/>
      <c r="F3" s="104"/>
      <c r="G3" s="105"/>
    </row>
    <row r="4" spans="1:7" ht="37.700000000000003" customHeight="1" x14ac:dyDescent="0.15">
      <c r="A4" s="66" t="s">
        <v>17</v>
      </c>
      <c r="B4" s="23" t="s">
        <v>18</v>
      </c>
      <c r="C4" s="23" t="s">
        <v>19</v>
      </c>
      <c r="D4" s="23" t="s">
        <v>20</v>
      </c>
      <c r="E4" s="22" t="s">
        <v>21</v>
      </c>
      <c r="F4" s="67" t="s">
        <v>22</v>
      </c>
      <c r="G4" s="24" t="s">
        <v>9</v>
      </c>
    </row>
    <row r="5" spans="1:7" ht="37.700000000000003" customHeight="1" x14ac:dyDescent="0.15">
      <c r="A5" s="68">
        <v>101</v>
      </c>
      <c r="B5" s="69" t="s">
        <v>23</v>
      </c>
      <c r="C5" s="70"/>
      <c r="D5" s="71"/>
      <c r="E5" s="72"/>
      <c r="F5" s="72"/>
      <c r="G5" s="57"/>
    </row>
    <row r="6" spans="1:7" ht="37.700000000000003" customHeight="1" x14ac:dyDescent="0.15">
      <c r="A6" s="68" t="s">
        <v>24</v>
      </c>
      <c r="B6" s="69" t="s">
        <v>25</v>
      </c>
      <c r="C6" s="70"/>
      <c r="D6" s="73"/>
      <c r="E6" s="72"/>
      <c r="F6" s="72"/>
      <c r="G6" s="57"/>
    </row>
    <row r="7" spans="1:7" ht="37.700000000000003" customHeight="1" x14ac:dyDescent="0.15">
      <c r="A7" s="68" t="s">
        <v>26</v>
      </c>
      <c r="B7" s="69" t="s">
        <v>27</v>
      </c>
      <c r="C7" s="70" t="s">
        <v>28</v>
      </c>
      <c r="D7" s="73">
        <v>1</v>
      </c>
      <c r="E7" s="72">
        <f>('港塘路汇总 '!D14+'港塘路汇总 '!D15)*0.5/1000</f>
        <v>0</v>
      </c>
      <c r="F7" s="72">
        <f>D7*E7</f>
        <v>0</v>
      </c>
      <c r="G7" s="57" t="s">
        <v>29</v>
      </c>
    </row>
    <row r="8" spans="1:7" ht="25.7" customHeight="1" x14ac:dyDescent="0.15">
      <c r="A8" s="68" t="s">
        <v>30</v>
      </c>
      <c r="B8" s="69" t="s">
        <v>31</v>
      </c>
      <c r="C8" s="74" t="s">
        <v>32</v>
      </c>
      <c r="D8" s="71"/>
      <c r="E8" s="72"/>
      <c r="F8" s="75"/>
      <c r="G8" s="76"/>
    </row>
    <row r="9" spans="1:7" ht="65.45" customHeight="1" x14ac:dyDescent="0.15">
      <c r="A9" s="68" t="s">
        <v>33</v>
      </c>
      <c r="B9" s="69" t="s">
        <v>34</v>
      </c>
      <c r="C9" s="70" t="s">
        <v>28</v>
      </c>
      <c r="D9" s="71">
        <v>1</v>
      </c>
      <c r="E9" s="77"/>
      <c r="F9" s="72">
        <f>D9*E9</f>
        <v>0</v>
      </c>
      <c r="G9" s="57" t="s">
        <v>35</v>
      </c>
    </row>
    <row r="10" spans="1:7" ht="60" customHeight="1" x14ac:dyDescent="0.15">
      <c r="A10" s="68" t="s">
        <v>36</v>
      </c>
      <c r="B10" s="69" t="s">
        <v>37</v>
      </c>
      <c r="C10" s="70" t="s">
        <v>28</v>
      </c>
      <c r="D10" s="71">
        <v>1</v>
      </c>
      <c r="E10" s="72">
        <f>'港塘路汇总 '!D15*1.5/100</f>
        <v>0</v>
      </c>
      <c r="F10" s="72">
        <f t="shared" ref="F10" si="0">D10*E10</f>
        <v>0</v>
      </c>
      <c r="G10" s="57" t="s">
        <v>38</v>
      </c>
    </row>
    <row r="11" spans="1:7" ht="25.7" customHeight="1" x14ac:dyDescent="0.15">
      <c r="A11" s="68" t="s">
        <v>39</v>
      </c>
      <c r="B11" s="69" t="s">
        <v>40</v>
      </c>
      <c r="C11" s="74" t="s">
        <v>32</v>
      </c>
      <c r="D11" s="71"/>
      <c r="E11" s="72"/>
      <c r="F11" s="72"/>
      <c r="G11" s="57"/>
    </row>
    <row r="12" spans="1:7" s="62" customFormat="1" ht="80.45" customHeight="1" x14ac:dyDescent="0.15">
      <c r="A12" s="68" t="s">
        <v>41</v>
      </c>
      <c r="B12" s="69" t="s">
        <v>42</v>
      </c>
      <c r="C12" s="70" t="s">
        <v>28</v>
      </c>
      <c r="D12" s="78">
        <v>1</v>
      </c>
      <c r="E12" s="79"/>
      <c r="F12" s="72">
        <f>D12*E12</f>
        <v>0</v>
      </c>
      <c r="G12" s="57" t="s">
        <v>43</v>
      </c>
    </row>
    <row r="13" spans="1:7" s="63" customFormat="1" ht="144.94999999999999" customHeight="1" x14ac:dyDescent="0.15">
      <c r="A13" s="68" t="s">
        <v>44</v>
      </c>
      <c r="B13" s="69" t="s">
        <v>45</v>
      </c>
      <c r="C13" s="70" t="s">
        <v>28</v>
      </c>
      <c r="D13" s="78">
        <v>1</v>
      </c>
      <c r="E13" s="80"/>
      <c r="F13" s="72">
        <f t="shared" ref="F13:F18" si="1">D13*E13</f>
        <v>0</v>
      </c>
      <c r="G13" s="57" t="s">
        <v>46</v>
      </c>
    </row>
    <row r="14" spans="1:7" ht="51.95" customHeight="1" x14ac:dyDescent="0.15">
      <c r="A14" s="68" t="s">
        <v>47</v>
      </c>
      <c r="B14" s="69" t="s">
        <v>48</v>
      </c>
      <c r="C14" s="70" t="s">
        <v>28</v>
      </c>
      <c r="D14" s="71">
        <v>1</v>
      </c>
      <c r="E14" s="79"/>
      <c r="F14" s="72">
        <f t="shared" si="1"/>
        <v>0</v>
      </c>
      <c r="G14" s="57" t="s">
        <v>49</v>
      </c>
    </row>
    <row r="15" spans="1:7" ht="53.45" customHeight="1" x14ac:dyDescent="0.15">
      <c r="A15" s="68" t="s">
        <v>50</v>
      </c>
      <c r="B15" s="69" t="s">
        <v>51</v>
      </c>
      <c r="C15" s="70" t="s">
        <v>28</v>
      </c>
      <c r="D15" s="71">
        <v>1</v>
      </c>
      <c r="E15" s="79"/>
      <c r="F15" s="72">
        <f t="shared" si="1"/>
        <v>0</v>
      </c>
      <c r="G15" s="57" t="s">
        <v>52</v>
      </c>
    </row>
    <row r="16" spans="1:7" ht="67.150000000000006" customHeight="1" x14ac:dyDescent="0.15">
      <c r="A16" s="68" t="s">
        <v>53</v>
      </c>
      <c r="B16" s="69" t="s">
        <v>54</v>
      </c>
      <c r="C16" s="70" t="s">
        <v>28</v>
      </c>
      <c r="D16" s="71">
        <v>1</v>
      </c>
      <c r="E16" s="79"/>
      <c r="F16" s="72">
        <f t="shared" si="1"/>
        <v>0</v>
      </c>
      <c r="G16" s="57" t="s">
        <v>55</v>
      </c>
    </row>
    <row r="17" spans="1:7" ht="25.7" customHeight="1" x14ac:dyDescent="0.15">
      <c r="A17" s="68" t="s">
        <v>56</v>
      </c>
      <c r="B17" s="69" t="s">
        <v>57</v>
      </c>
      <c r="C17" s="74" t="s">
        <v>32</v>
      </c>
      <c r="D17" s="71"/>
      <c r="E17" s="72"/>
      <c r="F17" s="72"/>
      <c r="G17" s="57"/>
    </row>
    <row r="18" spans="1:7" ht="149.44999999999999" customHeight="1" x14ac:dyDescent="0.15">
      <c r="A18" s="68" t="s">
        <v>58</v>
      </c>
      <c r="B18" s="69" t="s">
        <v>57</v>
      </c>
      <c r="C18" s="70" t="s">
        <v>28</v>
      </c>
      <c r="D18" s="71">
        <v>1</v>
      </c>
      <c r="E18" s="79"/>
      <c r="F18" s="72">
        <f t="shared" si="1"/>
        <v>0</v>
      </c>
      <c r="G18" s="57" t="s">
        <v>59</v>
      </c>
    </row>
    <row r="19" spans="1:7" ht="25.7" customHeight="1" x14ac:dyDescent="0.15">
      <c r="A19" s="81" t="s">
        <v>60</v>
      </c>
      <c r="B19" s="82"/>
      <c r="C19" s="83"/>
      <c r="D19" s="83"/>
      <c r="E19" s="84"/>
      <c r="F19" s="85">
        <f>F7+F10</f>
        <v>0</v>
      </c>
      <c r="G19" s="86"/>
    </row>
  </sheetData>
  <sheetProtection password="CF68" sheet="1" objects="1" selectLockedCells="1"/>
  <protectedRanges>
    <protectedRange sqref="E8:E18" name="区域1_3"/>
  </protectedRanges>
  <mergeCells count="3">
    <mergeCell ref="A1:G1"/>
    <mergeCell ref="A2:G2"/>
    <mergeCell ref="A3:G3"/>
  </mergeCells>
  <phoneticPr fontId="39" type="noConversion"/>
  <printOptions horizontalCentered="1"/>
  <pageMargins left="3.8888888888888903E-2" right="0" top="0.86944444444444402" bottom="0.97986111111111096" header="0.51180555555555596" footer="0.51180555555555596"/>
  <pageSetup paperSize="9" scale="97" orientation="portrait"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7" master=""/>
  <rangeList sheetStid="21" master=""/>
  <rangeList sheetStid="19" master="">
    <arrUserId title="区域1_3" rangeCreator="" othersAccessPermission="edit"/>
  </rangeList>
  <rangeList sheetStid="16" master="">
    <arrUserId title="区域1_1" rangeCreator="" othersAccessPermission="edit"/>
    <arrUserId title="区域1_1_9" rangeCreator="" othersAccessPermission="edit"/>
  </rangeList>
  <rangeList sheetStid="5" master="">
    <arrUserId title="区域1" rangeCreator="" othersAccessPermission="edit"/>
    <arrUserId title="区域1_2" rangeCreator="" othersAccessPermission="edit"/>
    <arrUserId title="区域1_3" rangeCreator="" othersAccessPermission="edit"/>
    <arrUserId title="区域1_3_1" rangeCreator="" othersAccessPermission="edit"/>
    <arrUserId title="区域1_4" rangeCreator="" othersAccessPermission="edit"/>
    <arrUserId title="区域1_5_1" rangeCreator="" othersAccessPermission="edit"/>
  </rangeList>
  <rangeList sheetStid="20" master="">
    <arrUserId title="区域1" rangeCreator="" othersAccessPermission="edit"/>
    <arrUserId title="区域1_2" rangeCreator="" othersAccessPermission="edit"/>
    <arrUserId title="区域1_3" rangeCreator="" othersAccessPermission="edit"/>
    <arrUserId title="区域1_3_1" rangeCreator="" othersAccessPermission="edit"/>
  </rangeList>
  <rangeList sheetStid="1" master=""/>
  <rangeList sheetStid="22" master="">
    <arrUserId title="区域1_3" rangeCreator="" othersAccessPermission="edit"/>
  </rangeList>
  <rangeList sheetStid="23" master="">
    <arrUserId title="区域1_1" rangeCreator="" othersAccessPermission="edit"/>
    <arrUserId title="区域1_1_9" rangeCreator="" othersAccessPermission="edit"/>
  </rangeList>
  <rangeList sheetStid="24" master="">
    <arrUserId title="区域1" rangeCreator="" othersAccessPermission="edit"/>
    <arrUserId title="区域1_2" rangeCreator="" othersAccessPermission="edit"/>
    <arrUserId title="区域1_3" rangeCreator="" othersAccessPermission="edit"/>
    <arrUserId title="区域1_3_1" rangeCreator="" othersAccessPermission="edit"/>
    <arrUserId title="区域1_4" rangeCreator="" othersAccessPermission="edit"/>
    <arrUserId title="区域1_5_1" rangeCreator="" othersAccessPermission="edit"/>
  </rangeList>
  <rangeList sheetStid="25" master="">
    <arrUserId title="区域1" rangeCreator="" othersAccessPermission="edit"/>
    <arrUserId title="区域1_2" rangeCreator="" othersAccessPermission="edit"/>
    <arrUserId title="区域1_3_1" rangeCreator="" othersAccessPermission="edit"/>
    <arrUserId title="区域1_3_1_1" rangeCreator="" othersAccessPermission="edit"/>
  </rangeList>
  <rangeList sheetStid="26" master=""/>
</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17</vt:i4>
      </vt:variant>
    </vt:vector>
  </HeadingPairs>
  <TitlesOfParts>
    <vt:vector size="28" baseType="lpstr">
      <vt:lpstr>工程量清单说明</vt:lpstr>
      <vt:lpstr>汇总表</vt:lpstr>
      <vt:lpstr>海景大道100章 </vt:lpstr>
      <vt:lpstr>海景大道600章</vt:lpstr>
      <vt:lpstr>海景大道汇总</vt:lpstr>
      <vt:lpstr>轻纺大道100章 </vt:lpstr>
      <vt:lpstr>轻纺大道600章</vt:lpstr>
      <vt:lpstr>轻纺大道汇总</vt:lpstr>
      <vt:lpstr>港塘路100章 </vt:lpstr>
      <vt:lpstr>港塘路600章</vt:lpstr>
      <vt:lpstr>港塘路汇总 </vt:lpstr>
      <vt:lpstr>'港塘路100章 '!Print_Area</vt:lpstr>
      <vt:lpstr>港塘路600章!Print_Area</vt:lpstr>
      <vt:lpstr>'港塘路汇总 '!Print_Area</vt:lpstr>
      <vt:lpstr>工程量清单说明!Print_Area</vt:lpstr>
      <vt:lpstr>'海景大道100章 '!Print_Area</vt:lpstr>
      <vt:lpstr>海景大道600章!Print_Area</vt:lpstr>
      <vt:lpstr>海景大道汇总!Print_Area</vt:lpstr>
      <vt:lpstr>汇总表!Print_Area</vt:lpstr>
      <vt:lpstr>'轻纺大道100章 '!Print_Area</vt:lpstr>
      <vt:lpstr>轻纺大道600章!Print_Area</vt:lpstr>
      <vt:lpstr>轻纺大道汇总!Print_Area</vt:lpstr>
      <vt:lpstr>'港塘路100章 '!Print_Titles</vt:lpstr>
      <vt:lpstr>港塘路600章!Print_Titles</vt:lpstr>
      <vt:lpstr>'海景大道100章 '!Print_Titles</vt:lpstr>
      <vt:lpstr>海景大道600章!Print_Titles</vt:lpstr>
      <vt:lpstr>'轻纺大道100章 '!Print_Titles</vt:lpstr>
      <vt:lpstr>轻纺大道600章!Print_Titles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lastPrinted>2022-09-09T06:07:58Z</cp:lastPrinted>
  <dcterms:created xsi:type="dcterms:W3CDTF">2008-01-26T07:31:00Z</dcterms:created>
  <dcterms:modified xsi:type="dcterms:W3CDTF">2022-09-09T06:10:32Z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7B702F3D3AC34230B8E92058CDAD1F29</vt:lpwstr>
  </property>
</Properties>
</file>